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9cb17dfac81e88/Dokument/Anders G/"/>
    </mc:Choice>
  </mc:AlternateContent>
  <xr:revisionPtr revIDLastSave="55" documentId="13_ncr:1_{FAB9707A-E763-4D4F-818F-41C4D870E0CB}" xr6:coauthVersionLast="47" xr6:coauthVersionMax="47" xr10:uidLastSave="{507689BE-A909-45A0-9C3E-62D5C4047044}"/>
  <bookViews>
    <workbookView xWindow="960" yWindow="0" windowWidth="22080" windowHeight="12024" xr2:uid="{982EBE73-B33E-43B7-9563-E6A23C86F884}"/>
  </bookViews>
  <sheets>
    <sheet name="Blad1" sheetId="1" r:id="rId1"/>
    <sheet name="Blad2" sheetId="2" r:id="rId2"/>
  </sheets>
  <definedNames>
    <definedName name="_xlnm._FilterDatabase" localSheetId="0" hidden="1">Blad1!$A$1:$L$206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1" l="1"/>
  <c r="K79" i="1"/>
  <c r="K80" i="1"/>
  <c r="K73" i="1"/>
  <c r="K94" i="1"/>
  <c r="K63" i="1"/>
  <c r="K62" i="1"/>
  <c r="K144" i="1"/>
  <c r="K74" i="1"/>
  <c r="K67" i="1"/>
  <c r="K141" i="1"/>
  <c r="K72" i="1"/>
  <c r="K71" i="1"/>
  <c r="K114" i="1"/>
  <c r="K36" i="1"/>
  <c r="K48" i="1"/>
  <c r="K49" i="1"/>
  <c r="K101" i="1"/>
  <c r="K113" i="1"/>
  <c r="K112" i="1"/>
  <c r="K40" i="1"/>
  <c r="O10" i="1" s="1"/>
  <c r="K78" i="1"/>
  <c r="K129" i="1"/>
  <c r="K130" i="1"/>
  <c r="K131" i="1"/>
  <c r="K83" i="1"/>
  <c r="K104" i="1"/>
  <c r="K103" i="1"/>
  <c r="K12" i="1"/>
  <c r="K95" i="1"/>
  <c r="K17" i="1"/>
  <c r="K66" i="1"/>
  <c r="K65" i="1"/>
  <c r="K136" i="1"/>
  <c r="K88" i="1"/>
  <c r="K135" i="1"/>
  <c r="K21" i="1"/>
  <c r="K137" i="1"/>
  <c r="K138" i="1"/>
  <c r="K85" i="1"/>
  <c r="K93" i="1"/>
  <c r="K91" i="1"/>
  <c r="K92" i="1"/>
  <c r="K110" i="1"/>
  <c r="K109" i="1"/>
  <c r="K42" i="1"/>
  <c r="K117" i="1"/>
  <c r="K33" i="1"/>
  <c r="K98" i="1"/>
  <c r="K97" i="1"/>
  <c r="K55" i="1"/>
  <c r="K125" i="1"/>
  <c r="K126" i="1"/>
  <c r="K121" i="1"/>
  <c r="K122" i="1"/>
  <c r="K64" i="1"/>
  <c r="J100" i="1"/>
  <c r="K100" i="1" s="1"/>
  <c r="J77" i="1"/>
  <c r="K77" i="1" s="1"/>
  <c r="J70" i="1"/>
  <c r="K70" i="1" s="1"/>
  <c r="J134" i="1"/>
  <c r="K134" i="1" s="1"/>
  <c r="J43" i="1"/>
  <c r="K43" i="1" s="1"/>
  <c r="J53" i="1"/>
  <c r="K53" i="1" s="1"/>
  <c r="J76" i="1"/>
  <c r="K76" i="1" s="1"/>
  <c r="J69" i="1"/>
  <c r="K69" i="1" s="1"/>
  <c r="J57" i="1"/>
  <c r="K57" i="1" s="1"/>
  <c r="J61" i="1"/>
  <c r="K61" i="1" s="1"/>
  <c r="J59" i="1"/>
  <c r="K59" i="1" s="1"/>
  <c r="J120" i="1"/>
  <c r="K120" i="1" s="1"/>
  <c r="J60" i="1"/>
  <c r="K60" i="1" s="1"/>
  <c r="J58" i="1"/>
  <c r="K58" i="1" s="1"/>
  <c r="J96" i="1"/>
  <c r="K96" i="1" s="1"/>
  <c r="J62" i="1"/>
  <c r="J37" i="1"/>
  <c r="K37" i="1" s="1"/>
  <c r="J99" i="1"/>
  <c r="K99" i="1" s="1"/>
  <c r="J102" i="1"/>
  <c r="K102" i="1" s="1"/>
  <c r="J124" i="1"/>
  <c r="K124" i="1" s="1"/>
  <c r="J107" i="1"/>
  <c r="K107" i="1" s="1"/>
  <c r="J81" i="1"/>
  <c r="K81" i="1" s="1"/>
  <c r="K52" i="1"/>
  <c r="K51" i="1"/>
  <c r="K89" i="1"/>
  <c r="K39" i="1"/>
  <c r="K19" i="1"/>
  <c r="K133" i="1"/>
  <c r="K127" i="1"/>
  <c r="K108" i="1"/>
  <c r="K111" i="1"/>
  <c r="K20" i="1"/>
  <c r="K41" i="1"/>
  <c r="K11" i="1"/>
  <c r="K24" i="1"/>
  <c r="K22" i="1"/>
  <c r="K5" i="1"/>
  <c r="K2" i="1"/>
  <c r="K34" i="1"/>
  <c r="K15" i="1"/>
  <c r="K84" i="1"/>
  <c r="K68" i="1"/>
  <c r="K23" i="1"/>
  <c r="K47" i="1"/>
  <c r="K14" i="1"/>
  <c r="K32" i="1"/>
  <c r="K87" i="1"/>
  <c r="K3" i="1"/>
  <c r="K45" i="1"/>
  <c r="K75" i="1"/>
  <c r="K44" i="1"/>
  <c r="K140" i="1"/>
  <c r="K26" i="1"/>
  <c r="K119" i="1"/>
  <c r="K8" i="1"/>
  <c r="K50" i="1"/>
  <c r="K13" i="1"/>
  <c r="K128" i="1"/>
  <c r="K27" i="1"/>
  <c r="K54" i="1"/>
  <c r="K29" i="1"/>
  <c r="K6" i="1"/>
  <c r="K31" i="1"/>
  <c r="K25" i="1"/>
  <c r="K56" i="1"/>
  <c r="O13" i="1" s="1"/>
  <c r="K28" i="1"/>
  <c r="K115" i="1"/>
  <c r="K16" i="1"/>
  <c r="K9" i="1"/>
  <c r="K82" i="1"/>
  <c r="K7" i="1"/>
  <c r="K106" i="1"/>
  <c r="K38" i="1"/>
  <c r="K139" i="1"/>
  <c r="K4" i="1"/>
  <c r="K35" i="1"/>
  <c r="K18" i="1"/>
  <c r="K30" i="1"/>
  <c r="K46" i="1"/>
  <c r="K132" i="1"/>
  <c r="K118" i="1"/>
  <c r="K86" i="1"/>
  <c r="K116" i="1"/>
  <c r="K105" i="1"/>
  <c r="K90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0" i="1"/>
  <c r="O3" i="1" l="1"/>
  <c r="O8" i="1"/>
  <c r="O4" i="1"/>
  <c r="O14" i="1"/>
  <c r="O12" i="1"/>
  <c r="O7" i="1"/>
  <c r="O6" i="1"/>
  <c r="O11" i="1"/>
  <c r="O5" i="1"/>
  <c r="O9" i="1"/>
  <c r="O2" i="1" l="1"/>
</calcChain>
</file>

<file path=xl/sharedStrings.xml><?xml version="1.0" encoding="utf-8"?>
<sst xmlns="http://schemas.openxmlformats.org/spreadsheetml/2006/main" count="1027" uniqueCount="265">
  <si>
    <t>Friidrotts-SM Uddevalla 28-30/6 2024</t>
  </si>
  <si>
    <t>U</t>
  </si>
  <si>
    <t>M</t>
  </si>
  <si>
    <t>Senior</t>
  </si>
  <si>
    <t>800 m</t>
  </si>
  <si>
    <t>Erik Martinsson</t>
  </si>
  <si>
    <t>1:50.74</t>
  </si>
  <si>
    <t>Diskus</t>
  </si>
  <si>
    <t>Simon Pettersson</t>
  </si>
  <si>
    <t>61.83</t>
  </si>
  <si>
    <t>Slägga</t>
  </si>
  <si>
    <t>Hugo Sörby</t>
  </si>
  <si>
    <t>66.97</t>
  </si>
  <si>
    <t>Tiokamp</t>
  </si>
  <si>
    <t>Andreas Gustafsson</t>
  </si>
  <si>
    <t>7.233</t>
  </si>
  <si>
    <t>K</t>
  </si>
  <si>
    <t>5000 m</t>
  </si>
  <si>
    <t>Elsa Sundqvist</t>
  </si>
  <si>
    <t>15:46.12</t>
  </si>
  <si>
    <t>10 000 m</t>
  </si>
  <si>
    <t>Alva Malmsten Nilsson</t>
  </si>
  <si>
    <t>35:19.31</t>
  </si>
  <si>
    <t>3000 m hinder</t>
  </si>
  <si>
    <t>Lowa Branth</t>
  </si>
  <si>
    <t>10:25.22</t>
  </si>
  <si>
    <t>400 m häck</t>
  </si>
  <si>
    <t>Ebba Svantesson</t>
  </si>
  <si>
    <t>59.72</t>
  </si>
  <si>
    <t>Höjd</t>
  </si>
  <si>
    <t>Emma Häggblom</t>
  </si>
  <si>
    <t>1.73</t>
  </si>
  <si>
    <t>Tresteg</t>
  </si>
  <si>
    <t>Kajsa Lindqvist</t>
  </si>
  <si>
    <t>12.70/+1.5</t>
  </si>
  <si>
    <t>Caisa-Marie Lindfors</t>
  </si>
  <si>
    <t>58.93</t>
  </si>
  <si>
    <t>Ellen Pettersson</t>
  </si>
  <si>
    <t>49.53</t>
  </si>
  <si>
    <t>Malin Garbell</t>
  </si>
  <si>
    <t>62.77</t>
  </si>
  <si>
    <t>Kajsa Wennberg Muhar</t>
  </si>
  <si>
    <t>62.17</t>
  </si>
  <si>
    <t>Emma Holmgren Löf</t>
  </si>
  <si>
    <t>62.04</t>
  </si>
  <si>
    <t>SM maraton Stockholm 1/6 2024</t>
  </si>
  <si>
    <t>Maraton</t>
  </si>
  <si>
    <t>Carolina Wikström</t>
  </si>
  <si>
    <t>SM stafett Uppsala 25-26/5 2024</t>
  </si>
  <si>
    <t>4x400 m</t>
  </si>
  <si>
    <t>3:22.65</t>
  </si>
  <si>
    <t>3x1500 m</t>
  </si>
  <si>
    <t>13:59.74</t>
  </si>
  <si>
    <t>M22</t>
  </si>
  <si>
    <t>Junior</t>
  </si>
  <si>
    <t>4x100 m</t>
  </si>
  <si>
    <t>41.77</t>
  </si>
  <si>
    <t>3x400 m</t>
  </si>
  <si>
    <t>2:29.63</t>
  </si>
  <si>
    <t>F19</t>
  </si>
  <si>
    <t>3x800 m</t>
  </si>
  <si>
    <t>6:52.14</t>
  </si>
  <si>
    <t>P17</t>
  </si>
  <si>
    <t>Ungdom</t>
  </si>
  <si>
    <t>42.74</t>
  </si>
  <si>
    <t>1000 m stafett</t>
  </si>
  <si>
    <t>2:00.88</t>
  </si>
  <si>
    <t>P15</t>
  </si>
  <si>
    <t>4x80 m</t>
  </si>
  <si>
    <t>37.47</t>
  </si>
  <si>
    <t>F15</t>
  </si>
  <si>
    <t>41.05</t>
  </si>
  <si>
    <t>IUSM15-16 Växjö 9-10/3 2024</t>
  </si>
  <si>
    <t>I</t>
  </si>
  <si>
    <t>P16</t>
  </si>
  <si>
    <t>400 m</t>
  </si>
  <si>
    <t>Sven Noreland</t>
  </si>
  <si>
    <t>54.17</t>
  </si>
  <si>
    <t>60 m häck</t>
  </si>
  <si>
    <t>Elias Karén</t>
  </si>
  <si>
    <t>8.37</t>
  </si>
  <si>
    <t>Längd</t>
  </si>
  <si>
    <t>Felix Okende</t>
  </si>
  <si>
    <t>6.30</t>
  </si>
  <si>
    <t>Kula</t>
  </si>
  <si>
    <t>Oscar Juhlén</t>
  </si>
  <si>
    <t>16.59</t>
  </si>
  <si>
    <t>Vikt</t>
  </si>
  <si>
    <t>17.77</t>
  </si>
  <si>
    <t>Emil Kennbäck Milbrink</t>
  </si>
  <si>
    <t>15.21</t>
  </si>
  <si>
    <t>F16</t>
  </si>
  <si>
    <t>Wilma Löf</t>
  </si>
  <si>
    <t>14.58</t>
  </si>
  <si>
    <t>Jim Ogden</t>
  </si>
  <si>
    <t>12.74</t>
  </si>
  <si>
    <t>1000 m</t>
  </si>
  <si>
    <t>Molly Törnqvist</t>
  </si>
  <si>
    <t>2:56.57</t>
  </si>
  <si>
    <t>Stav</t>
  </si>
  <si>
    <t>Meja Ahrne</t>
  </si>
  <si>
    <t>2.97</t>
  </si>
  <si>
    <t>IJSM-IUSM17 Örebro 24-25/2 2024</t>
  </si>
  <si>
    <t>Viktor Rydåker</t>
  </si>
  <si>
    <t>4.52</t>
  </si>
  <si>
    <t>K22</t>
  </si>
  <si>
    <t>1500 m</t>
  </si>
  <si>
    <t>My Rundgren</t>
  </si>
  <si>
    <t>4:45.99</t>
  </si>
  <si>
    <t>Victoria Wickman</t>
  </si>
  <si>
    <t>13.86</t>
  </si>
  <si>
    <t>18.03</t>
  </si>
  <si>
    <t>Saga Berg</t>
  </si>
  <si>
    <t>16.77</t>
  </si>
  <si>
    <t>P19</t>
  </si>
  <si>
    <t>Gustav Rydåker</t>
  </si>
  <si>
    <t>17.16</t>
  </si>
  <si>
    <t>17.73</t>
  </si>
  <si>
    <t>60 m</t>
  </si>
  <si>
    <t>Maya Bergström-Weekes</t>
  </si>
  <si>
    <t>7.74</t>
  </si>
  <si>
    <t>4:53.88</t>
  </si>
  <si>
    <t>8.40</t>
  </si>
  <si>
    <t>Tindra Dahlberg</t>
  </si>
  <si>
    <t>12.40</t>
  </si>
  <si>
    <t>Patricia Kamga</t>
  </si>
  <si>
    <t>21.06</t>
  </si>
  <si>
    <t>17.96</t>
  </si>
  <si>
    <t>Elias Ekman</t>
  </si>
  <si>
    <t>7.15</t>
  </si>
  <si>
    <t>Andreas Linder</t>
  </si>
  <si>
    <t>50.10</t>
  </si>
  <si>
    <t>Lowe Wängelin</t>
  </si>
  <si>
    <t>17.17</t>
  </si>
  <si>
    <t>18.97</t>
  </si>
  <si>
    <t>ISM Karlstad 16-18/2 2024</t>
  </si>
  <si>
    <t>Simon Plesse</t>
  </si>
  <si>
    <t>6.74</t>
  </si>
  <si>
    <t>Linus Otto Boyer</t>
  </si>
  <si>
    <t>8.23</t>
  </si>
  <si>
    <t>19.39</t>
  </si>
  <si>
    <t>8.44</t>
  </si>
  <si>
    <t>1.75</t>
  </si>
  <si>
    <t>18.99</t>
  </si>
  <si>
    <t>18.33</t>
  </si>
  <si>
    <t>ISM mångkamp Sollentuna 20-21/1 2024</t>
  </si>
  <si>
    <t>Sjukamp</t>
  </si>
  <si>
    <t>5.141</t>
  </si>
  <si>
    <t>Plac</t>
  </si>
  <si>
    <t>Poäng</t>
  </si>
  <si>
    <t>F17</t>
  </si>
  <si>
    <t>Tävling</t>
  </si>
  <si>
    <t>Ute/Inne</t>
  </si>
  <si>
    <t>Klass</t>
  </si>
  <si>
    <t>Gren</t>
  </si>
  <si>
    <t>Namn</t>
  </si>
  <si>
    <t>Viktning</t>
  </si>
  <si>
    <t>Resultat</t>
  </si>
  <si>
    <t>SM-poäng</t>
  </si>
  <si>
    <t>=2</t>
  </si>
  <si>
    <t>=6</t>
  </si>
  <si>
    <t>SM stafett Uppsala 25-26/5 2025</t>
  </si>
  <si>
    <t>SM stafett Uppsala 25-26/5 2026</t>
  </si>
  <si>
    <t>Josef Malsher</t>
  </si>
  <si>
    <t>Joel Ekman</t>
  </si>
  <si>
    <t>Eemeli Peura</t>
  </si>
  <si>
    <t>Björn Seifert</t>
  </si>
  <si>
    <t>Isak Andersson</t>
  </si>
  <si>
    <t>Ivar Sundberg</t>
  </si>
  <si>
    <t>Jonas Gällstedt</t>
  </si>
  <si>
    <t>Gunnar Linder</t>
  </si>
  <si>
    <t>Bill Gibson</t>
  </si>
  <si>
    <t>Eskil Lärkner</t>
  </si>
  <si>
    <t>Elvira Salomonsson</t>
  </si>
  <si>
    <t>Filippa Cassman</t>
  </si>
  <si>
    <t>Bianca Haraldsson Cebrian</t>
  </si>
  <si>
    <t>SM-JSM22 10 km Kalmar 24/7 2024</t>
  </si>
  <si>
    <t>10 km</t>
  </si>
  <si>
    <t>Upsala IF</t>
  </si>
  <si>
    <t>Ullevi FK</t>
  </si>
  <si>
    <t>Malmö AI</t>
  </si>
  <si>
    <t>Hässelby SK</t>
  </si>
  <si>
    <t>Spårvägens FK</t>
  </si>
  <si>
    <t>Turebergs FK</t>
  </si>
  <si>
    <t>Örgryte IS</t>
  </si>
  <si>
    <t>Mölndals AIK</t>
  </si>
  <si>
    <t>IF Göta Karlstad</t>
  </si>
  <si>
    <t>Sävedalens AIK</t>
  </si>
  <si>
    <t>Hammarby IF</t>
  </si>
  <si>
    <t>Hälle IF</t>
  </si>
  <si>
    <t>Täby IS</t>
  </si>
  <si>
    <t>USM16-17 Ljungby 9-11/8 2024</t>
  </si>
  <si>
    <t>200 m</t>
  </si>
  <si>
    <t>23.55</t>
  </si>
  <si>
    <t>49.11</t>
  </si>
  <si>
    <t>Ludvig Höglund</t>
  </si>
  <si>
    <t>4:11.98</t>
  </si>
  <si>
    <t>2000 m hinder</t>
  </si>
  <si>
    <t>6:38.64</t>
  </si>
  <si>
    <t>Emil Kellgren</t>
  </si>
  <si>
    <t>6:47.72</t>
  </si>
  <si>
    <t>Theodor Öhman</t>
  </si>
  <si>
    <t>4.23</t>
  </si>
  <si>
    <t>12.86/+0.4</t>
  </si>
  <si>
    <t>16.45</t>
  </si>
  <si>
    <t>63.99</t>
  </si>
  <si>
    <t>Lina Garbell</t>
  </si>
  <si>
    <t>7:02.79</t>
  </si>
  <si>
    <t>110 m häck</t>
  </si>
  <si>
    <t>15.02</t>
  </si>
  <si>
    <t>15.91</t>
  </si>
  <si>
    <t>49.90</t>
  </si>
  <si>
    <t>60.11</t>
  </si>
  <si>
    <t>53.96</t>
  </si>
  <si>
    <t>JSM22-USM15 Sollentuna 2-4/8 2024</t>
  </si>
  <si>
    <t>100 m</t>
  </si>
  <si>
    <t>10.84</t>
  </si>
  <si>
    <t>21.64</t>
  </si>
  <si>
    <t>Jesper Sandberg</t>
  </si>
  <si>
    <t>3:50.90</t>
  </si>
  <si>
    <t>15:06.00</t>
  </si>
  <si>
    <t>64.47</t>
  </si>
  <si>
    <t>Tyra Landin</t>
  </si>
  <si>
    <t>59.24</t>
  </si>
  <si>
    <t>4:35.95</t>
  </si>
  <si>
    <t>17:00.57</t>
  </si>
  <si>
    <t>61.66</t>
  </si>
  <si>
    <t>Tiffanie Magnusson</t>
  </si>
  <si>
    <t>1.67</t>
  </si>
  <si>
    <t>5.81/-0.6</t>
  </si>
  <si>
    <t>14.74</t>
  </si>
  <si>
    <t>42.18</t>
  </si>
  <si>
    <t>58.32</t>
  </si>
  <si>
    <t>15.95</t>
  </si>
  <si>
    <t>50.55</t>
  </si>
  <si>
    <t>64.10</t>
  </si>
  <si>
    <t>3000 m</t>
  </si>
  <si>
    <t>9:45.78</t>
  </si>
  <si>
    <t>6:45.64</t>
  </si>
  <si>
    <t>Tova Björngard</t>
  </si>
  <si>
    <t>12.05</t>
  </si>
  <si>
    <t>60.50</t>
  </si>
  <si>
    <t>Ruth Eklöf</t>
  </si>
  <si>
    <t>57.17</t>
  </si>
  <si>
    <t>6.15/-0.2</t>
  </si>
  <si>
    <t>12.87/+0.2</t>
  </si>
  <si>
    <t>Spjut</t>
  </si>
  <si>
    <t>Rufus Butler</t>
  </si>
  <si>
    <t>40.84</t>
  </si>
  <si>
    <t>2:11.49</t>
  </si>
  <si>
    <t>2000 m</t>
  </si>
  <si>
    <t>6:25.99</t>
  </si>
  <si>
    <t>80 m häck</t>
  </si>
  <si>
    <t>12.23</t>
  </si>
  <si>
    <t>3.17i</t>
  </si>
  <si>
    <t>Lag-SM Sollentuna 17/8 2024</t>
  </si>
  <si>
    <t>Lag</t>
  </si>
  <si>
    <t>66.5</t>
  </si>
  <si>
    <t>SM halvmaraton Stockholm 7/9 2024</t>
  </si>
  <si>
    <t>Halvmaraton</t>
  </si>
  <si>
    <t>Lag-USM Västerås 8/9 2024</t>
  </si>
  <si>
    <t>Tot
aktiv</t>
  </si>
  <si>
    <t>Terräng-SM Jönköping 26-27/10 2024</t>
  </si>
  <si>
    <t>4 km</t>
  </si>
  <si>
    <t>6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</si>
</sst>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8"/>
      <name val="Aptos Narrow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21" fontId="3" fillId="0" borderId="0" xfId="0" applyNumberFormat="1" applyFont="1" applyAlignment="1">
      <alignment horizontal="left" vertical="center" wrapText="1" indent="1"/>
    </xf>
    <xf numFmtId="2" fontId="2" fillId="0" borderId="0" xfId="0" applyNumberFormat="1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/>
    <xf numFmtId="0" fontId="6" fillId="0" borderId="8" xfId="0" applyFont="1" applyBorder="1" applyAlignment="1">
      <alignment vertical="center"/>
    </xf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2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80927384076997E-2"/>
          <c:y val="5.0925925925925923E-2"/>
          <c:w val="0.66253018372703409"/>
          <c:h val="0.85130212890055412"/>
        </c:manualLayout>
      </c:layout>
      <c:lineChart>
        <c:grouping val="standard"/>
        <c:varyColors val="0"/>
        <c:ser>
          <c:idx val="0"/>
          <c:order val="0"/>
          <c:tx>
            <c:strRef>
              <c:f>Blad2!$A$2</c:f>
              <c:strCache>
                <c:ptCount val="1"/>
                <c:pt idx="0">
                  <c:v>Ullevi FK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Blad2!$B$2:$G$2</c:f>
              <c:numCache>
                <c:formatCode>General</c:formatCode>
                <c:ptCount val="6"/>
                <c:pt idx="0">
                  <c:v>350.75</c:v>
                </c:pt>
                <c:pt idx="1">
                  <c:v>254.25</c:v>
                </c:pt>
                <c:pt idx="2">
                  <c:v>230.75</c:v>
                </c:pt>
                <c:pt idx="3">
                  <c:v>213.75</c:v>
                </c:pt>
                <c:pt idx="4">
                  <c:v>264.25</c:v>
                </c:pt>
                <c:pt idx="5">
                  <c:v>162.25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6-431B-93A1-86EB2A0A8322}"/>
            </c:ext>
          </c:extLst>
        </c:ser>
        <c:ser>
          <c:idx val="1"/>
          <c:order val="1"/>
          <c:tx>
            <c:strRef>
              <c:f>Blad2!$A$3</c:f>
              <c:strCache>
                <c:ptCount val="1"/>
                <c:pt idx="0">
                  <c:v>Malmö AI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Blad2!$B$3:$G$3</c:f>
              <c:numCache>
                <c:formatCode>General</c:formatCode>
                <c:ptCount val="6"/>
                <c:pt idx="0">
                  <c:v>345.63</c:v>
                </c:pt>
                <c:pt idx="1">
                  <c:v>331.88</c:v>
                </c:pt>
                <c:pt idx="2">
                  <c:v>343.5</c:v>
                </c:pt>
                <c:pt idx="3">
                  <c:v>304</c:v>
                </c:pt>
                <c:pt idx="4">
                  <c:v>263.75</c:v>
                </c:pt>
                <c:pt idx="5">
                  <c:v>333.13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6-431B-93A1-86EB2A0A8322}"/>
            </c:ext>
          </c:extLst>
        </c:ser>
        <c:ser>
          <c:idx val="2"/>
          <c:order val="2"/>
          <c:tx>
            <c:strRef>
              <c:f>Blad2!$A$4</c:f>
              <c:strCache>
                <c:ptCount val="1"/>
                <c:pt idx="0">
                  <c:v>Hässelby SK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Blad2!$B$4:$G$4</c:f>
              <c:numCache>
                <c:formatCode>General</c:formatCode>
                <c:ptCount val="6"/>
                <c:pt idx="0">
                  <c:v>329.31</c:v>
                </c:pt>
                <c:pt idx="1">
                  <c:v>340.25</c:v>
                </c:pt>
                <c:pt idx="2">
                  <c:v>459.25</c:v>
                </c:pt>
                <c:pt idx="3">
                  <c:v>394.5</c:v>
                </c:pt>
                <c:pt idx="4">
                  <c:v>452.63</c:v>
                </c:pt>
                <c:pt idx="5">
                  <c:v>426.38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6-431B-93A1-86EB2A0A8322}"/>
            </c:ext>
          </c:extLst>
        </c:ser>
        <c:ser>
          <c:idx val="3"/>
          <c:order val="3"/>
          <c:tx>
            <c:strRef>
              <c:f>Blad2!$A$5</c:f>
              <c:strCache>
                <c:ptCount val="1"/>
                <c:pt idx="0">
                  <c:v>Spårvägens FK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90000"/>
                  <a:lumOff val="10000"/>
                </a:schemeClr>
              </a:solidFill>
              <a:ln w="9525"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Blad2!$B$5:$G$5</c:f>
              <c:numCache>
                <c:formatCode>General</c:formatCode>
                <c:ptCount val="6"/>
                <c:pt idx="0">
                  <c:v>307</c:v>
                </c:pt>
                <c:pt idx="1">
                  <c:v>359.25</c:v>
                </c:pt>
                <c:pt idx="2">
                  <c:v>287</c:v>
                </c:pt>
                <c:pt idx="3">
                  <c:v>217.88</c:v>
                </c:pt>
                <c:pt idx="4">
                  <c:v>257.5</c:v>
                </c:pt>
                <c:pt idx="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6-431B-93A1-86EB2A0A8322}"/>
            </c:ext>
          </c:extLst>
        </c:ser>
        <c:ser>
          <c:idx val="4"/>
          <c:order val="4"/>
          <c:tx>
            <c:strRef>
              <c:f>Blad2!$A$6</c:f>
              <c:strCache>
                <c:ptCount val="1"/>
                <c:pt idx="0">
                  <c:v>Turebergs FK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2">
                    <a:lumMod val="75000"/>
                    <a:lumOff val="25000"/>
                  </a:schemeClr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Blad2!$B$6:$G$6</c:f>
              <c:numCache>
                <c:formatCode>General</c:formatCode>
                <c:ptCount val="6"/>
                <c:pt idx="0">
                  <c:v>224.5</c:v>
                </c:pt>
                <c:pt idx="1">
                  <c:v>179.88</c:v>
                </c:pt>
                <c:pt idx="2">
                  <c:v>205.75</c:v>
                </c:pt>
                <c:pt idx="3">
                  <c:v>189.5</c:v>
                </c:pt>
                <c:pt idx="4">
                  <c:v>312.5</c:v>
                </c:pt>
                <c:pt idx="5">
                  <c:v>321.13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6-431B-93A1-86EB2A0A8322}"/>
            </c:ext>
          </c:extLst>
        </c:ser>
        <c:ser>
          <c:idx val="5"/>
          <c:order val="5"/>
          <c:tx>
            <c:strRef>
              <c:f>Blad2!$A$7</c:f>
              <c:strCache>
                <c:ptCount val="1"/>
                <c:pt idx="0">
                  <c:v>Upsala IF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Blad2!$B$7:$G$7</c:f>
              <c:numCache>
                <c:formatCode>General</c:formatCode>
                <c:ptCount val="6"/>
                <c:pt idx="0">
                  <c:v>194.5</c:v>
                </c:pt>
                <c:pt idx="1">
                  <c:v>182.38</c:v>
                </c:pt>
                <c:pt idx="2">
                  <c:v>162.75</c:v>
                </c:pt>
                <c:pt idx="3">
                  <c:v>154.75</c:v>
                </c:pt>
                <c:pt idx="4">
                  <c:v>237.75</c:v>
                </c:pt>
                <c:pt idx="5">
                  <c:v>308.5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6-431B-93A1-86EB2A0A8322}"/>
            </c:ext>
          </c:extLst>
        </c:ser>
        <c:ser>
          <c:idx val="6"/>
          <c:order val="6"/>
          <c:tx>
            <c:strRef>
              <c:f>Blad2!$A$8</c:f>
              <c:strCache>
                <c:ptCount val="1"/>
                <c:pt idx="0">
                  <c:v>Örgryte IS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Blad2!$B$8:$G$8</c:f>
              <c:numCache>
                <c:formatCode>General</c:formatCode>
                <c:ptCount val="6"/>
                <c:pt idx="0">
                  <c:v>169.63</c:v>
                </c:pt>
                <c:pt idx="1">
                  <c:v>184.88</c:v>
                </c:pt>
                <c:pt idx="2">
                  <c:v>262</c:v>
                </c:pt>
                <c:pt idx="3">
                  <c:v>228.25</c:v>
                </c:pt>
                <c:pt idx="4">
                  <c:v>318.25</c:v>
                </c:pt>
                <c:pt idx="5">
                  <c:v>304.75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B6-431B-93A1-86EB2A0A8322}"/>
            </c:ext>
          </c:extLst>
        </c:ser>
        <c:ser>
          <c:idx val="7"/>
          <c:order val="7"/>
          <c:tx>
            <c:strRef>
              <c:f>Blad2!$A$9</c:f>
              <c:strCache>
                <c:ptCount val="1"/>
                <c:pt idx="0">
                  <c:v>Mölndals AIK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Blad2!$B$9:$G$9</c:f>
              <c:numCache>
                <c:formatCode>General</c:formatCode>
                <c:ptCount val="6"/>
                <c:pt idx="0">
                  <c:v>168.25</c:v>
                </c:pt>
                <c:pt idx="1">
                  <c:v>175.63</c:v>
                </c:pt>
                <c:pt idx="2">
                  <c:v>136.5</c:v>
                </c:pt>
                <c:pt idx="3">
                  <c:v>125.75</c:v>
                </c:pt>
                <c:pt idx="4">
                  <c:v>177.75</c:v>
                </c:pt>
                <c:pt idx="5">
                  <c:v>157.25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B6-431B-93A1-86EB2A0A8322}"/>
            </c:ext>
          </c:extLst>
        </c:ser>
        <c:ser>
          <c:idx val="8"/>
          <c:order val="8"/>
          <c:tx>
            <c:strRef>
              <c:f>Blad2!$A$10</c:f>
              <c:strCache>
                <c:ptCount val="1"/>
                <c:pt idx="0">
                  <c:v>IF Göta Karlstad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Blad2!$B$10:$G$10</c:f>
              <c:numCache>
                <c:formatCode>General</c:formatCode>
                <c:ptCount val="6"/>
                <c:pt idx="0">
                  <c:v>158.25</c:v>
                </c:pt>
                <c:pt idx="1">
                  <c:v>168.75</c:v>
                </c:pt>
                <c:pt idx="2">
                  <c:v>132.5</c:v>
                </c:pt>
                <c:pt idx="3">
                  <c:v>168.5</c:v>
                </c:pt>
                <c:pt idx="4">
                  <c:v>161.25</c:v>
                </c:pt>
                <c:pt idx="5">
                  <c:v>163.25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B6-431B-93A1-86EB2A0A8322}"/>
            </c:ext>
          </c:extLst>
        </c:ser>
        <c:ser>
          <c:idx val="9"/>
          <c:order val="9"/>
          <c:tx>
            <c:strRef>
              <c:f>Blad2!$A$11</c:f>
              <c:strCache>
                <c:ptCount val="1"/>
                <c:pt idx="0">
                  <c:v>Sävedalens AIK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Blad2!$B$11:$G$11</c:f>
              <c:numCache>
                <c:formatCode>General</c:formatCode>
                <c:ptCount val="6"/>
                <c:pt idx="0">
                  <c:v>147.75</c:v>
                </c:pt>
                <c:pt idx="1">
                  <c:v>119.25</c:v>
                </c:pt>
                <c:pt idx="2">
                  <c:v>144.5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B6-431B-93A1-86EB2A0A8322}"/>
            </c:ext>
          </c:extLst>
        </c:ser>
        <c:ser>
          <c:idx val="10"/>
          <c:order val="10"/>
          <c:tx>
            <c:strRef>
              <c:f>Blad2!$A$12</c:f>
              <c:strCache>
                <c:ptCount val="1"/>
                <c:pt idx="0">
                  <c:v>Hammarby IF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Blad2!$B$12:$G$12</c:f>
              <c:numCache>
                <c:formatCode>General</c:formatCode>
                <c:ptCount val="6"/>
                <c:pt idx="1">
                  <c:v>126.75</c:v>
                </c:pt>
                <c:pt idx="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B6-431B-93A1-86EB2A0A8322}"/>
            </c:ext>
          </c:extLst>
        </c:ser>
        <c:ser>
          <c:idx val="11"/>
          <c:order val="11"/>
          <c:tx>
            <c:strRef>
              <c:f>Blad2!$A$13</c:f>
              <c:strCache>
                <c:ptCount val="1"/>
                <c:pt idx="0">
                  <c:v>Hälle IF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Blad2!$B$1:$G$1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Blad2!$B$13:$G$13</c:f>
              <c:numCache>
                <c:formatCode>General</c:formatCode>
                <c:ptCount val="6"/>
                <c:pt idx="2">
                  <c:v>166.5</c:v>
                </c:pt>
                <c:pt idx="3">
                  <c:v>189.25</c:v>
                </c:pt>
                <c:pt idx="4">
                  <c:v>203</c:v>
                </c:pt>
                <c:pt idx="5">
                  <c:v>157.25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B6-431B-93A1-86EB2A0A8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702335"/>
        <c:axId val="645702815"/>
      </c:lineChart>
      <c:catAx>
        <c:axId val="64570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5702815"/>
        <c:crosses val="autoZero"/>
        <c:auto val="1"/>
        <c:lblAlgn val="ctr"/>
        <c:lblOffset val="100"/>
        <c:noMultiLvlLbl val="0"/>
      </c:catAx>
      <c:valAx>
        <c:axId val="645702815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5702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194247594050743"/>
          <c:y val="6.9442257217847733E-2"/>
          <c:w val="0.26389282589676288"/>
          <c:h val="0.70833552055992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14</xdr:row>
      <xdr:rowOff>148590</xdr:rowOff>
    </xdr:from>
    <xdr:to>
      <xdr:col>8</xdr:col>
      <xdr:colOff>22860</xdr:colOff>
      <xdr:row>35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ABAA53-9FCB-4100-8011-B7C3235CB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34B0-4CAB-4564-9F9D-7DC49F477ECA}">
  <dimension ref="A1:AD265"/>
  <sheetViews>
    <sheetView tabSelected="1" workbookViewId="0">
      <selection activeCell="G15" sqref="G15"/>
    </sheetView>
  </sheetViews>
  <sheetFormatPr defaultRowHeight="12" x14ac:dyDescent="0.25"/>
  <cols>
    <col min="1" max="1" width="31" style="1" customWidth="1"/>
    <col min="2" max="2" width="7" style="1" customWidth="1"/>
    <col min="3" max="3" width="6.109375" style="1" customWidth="1"/>
    <col min="4" max="4" width="7.5546875" style="1" customWidth="1"/>
    <col min="5" max="5" width="12.6640625" style="1" customWidth="1"/>
    <col min="6" max="6" width="5.109375" style="1" customWidth="1"/>
    <col min="7" max="7" width="20.44140625" style="1" customWidth="1"/>
    <col min="8" max="8" width="9.77734375" style="1" customWidth="1"/>
    <col min="9" max="9" width="7.88671875" style="1" customWidth="1"/>
    <col min="10" max="10" width="5.77734375" style="1" customWidth="1"/>
    <col min="11" max="11" width="6.6640625" style="4" customWidth="1"/>
    <col min="12" max="12" width="8.6640625" style="10" customWidth="1"/>
    <col min="13" max="13" width="4.88671875" style="1" customWidth="1"/>
    <col min="14" max="15" width="6" style="1" customWidth="1"/>
    <col min="16" max="16" width="4.77734375" style="1" customWidth="1"/>
    <col min="17" max="16384" width="8.88671875" style="1"/>
  </cols>
  <sheetData>
    <row r="1" spans="1:30" s="6" customFormat="1" ht="24" x14ac:dyDescent="0.25">
      <c r="A1" s="7" t="s">
        <v>151</v>
      </c>
      <c r="B1" s="9" t="s">
        <v>152</v>
      </c>
      <c r="C1" s="9" t="s">
        <v>153</v>
      </c>
      <c r="D1" s="9"/>
      <c r="E1" s="7" t="s">
        <v>154</v>
      </c>
      <c r="F1" s="9" t="s">
        <v>148</v>
      </c>
      <c r="G1" s="7" t="s">
        <v>155</v>
      </c>
      <c r="H1" s="7" t="s">
        <v>157</v>
      </c>
      <c r="I1" s="9" t="s">
        <v>156</v>
      </c>
      <c r="J1" s="18"/>
      <c r="K1" s="9" t="s">
        <v>158</v>
      </c>
      <c r="L1" s="9" t="s">
        <v>261</v>
      </c>
      <c r="M1" s="5"/>
      <c r="N1" s="5"/>
      <c r="O1" s="5"/>
      <c r="P1" s="5"/>
    </row>
    <row r="2" spans="1:30" x14ac:dyDescent="0.25">
      <c r="A2" s="2" t="s">
        <v>0</v>
      </c>
      <c r="B2" s="8" t="s">
        <v>1</v>
      </c>
      <c r="C2" s="8" t="s">
        <v>16</v>
      </c>
      <c r="D2" s="8" t="s">
        <v>3</v>
      </c>
      <c r="E2" s="2" t="s">
        <v>20</v>
      </c>
      <c r="F2" s="8">
        <v>5</v>
      </c>
      <c r="G2" s="33" t="s">
        <v>21</v>
      </c>
      <c r="H2" s="2" t="s">
        <v>22</v>
      </c>
      <c r="I2" s="8">
        <v>1</v>
      </c>
      <c r="J2" s="11">
        <v>2</v>
      </c>
      <c r="K2" s="12">
        <f>I2*J2</f>
        <v>2</v>
      </c>
      <c r="L2" s="32">
        <v>19.75</v>
      </c>
      <c r="N2" s="16" t="s">
        <v>149</v>
      </c>
      <c r="O2" s="20">
        <f>SUM(O3:O14)</f>
        <v>282.875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0" x14ac:dyDescent="0.25">
      <c r="A3" s="2" t="s">
        <v>45</v>
      </c>
      <c r="B3" s="8" t="s">
        <v>1</v>
      </c>
      <c r="C3" s="8" t="s">
        <v>16</v>
      </c>
      <c r="D3" s="8" t="s">
        <v>3</v>
      </c>
      <c r="E3" s="2" t="s">
        <v>46</v>
      </c>
      <c r="F3" s="8">
        <v>1</v>
      </c>
      <c r="G3" s="33" t="s">
        <v>47</v>
      </c>
      <c r="H3" s="3">
        <v>0.10935185185185185</v>
      </c>
      <c r="I3" s="8">
        <v>1</v>
      </c>
      <c r="J3" s="11">
        <v>7</v>
      </c>
      <c r="K3" s="12">
        <f>I3*J3</f>
        <v>7</v>
      </c>
      <c r="L3" s="32">
        <v>19</v>
      </c>
      <c r="N3" s="16" t="s">
        <v>2</v>
      </c>
      <c r="O3" s="15">
        <f>SUMIF($C$2:$C$221,"M",$K$2:$K$221)</f>
        <v>35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0" x14ac:dyDescent="0.25">
      <c r="A4" s="2" t="s">
        <v>102</v>
      </c>
      <c r="B4" s="8" t="s">
        <v>73</v>
      </c>
      <c r="C4" s="8" t="s">
        <v>114</v>
      </c>
      <c r="D4" s="8" t="s">
        <v>54</v>
      </c>
      <c r="E4" s="2" t="s">
        <v>84</v>
      </c>
      <c r="F4" s="8">
        <v>1</v>
      </c>
      <c r="G4" s="33" t="s">
        <v>115</v>
      </c>
      <c r="H4" s="2" t="s">
        <v>116</v>
      </c>
      <c r="I4" s="8">
        <v>0.5</v>
      </c>
      <c r="J4" s="11">
        <v>7</v>
      </c>
      <c r="K4" s="12">
        <f>I4*J4</f>
        <v>3.5</v>
      </c>
      <c r="L4" s="32">
        <v>14</v>
      </c>
      <c r="N4" s="16" t="s">
        <v>16</v>
      </c>
      <c r="O4" s="15">
        <f>SUMIF($C$2:$C$221,"K",$K$2:$K$221)</f>
        <v>70.5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0" x14ac:dyDescent="0.25">
      <c r="A5" s="2" t="s">
        <v>0</v>
      </c>
      <c r="B5" s="8" t="s">
        <v>1</v>
      </c>
      <c r="C5" s="8" t="s">
        <v>16</v>
      </c>
      <c r="D5" s="8" t="s">
        <v>3</v>
      </c>
      <c r="E5" s="2" t="s">
        <v>17</v>
      </c>
      <c r="F5" s="8">
        <v>2</v>
      </c>
      <c r="G5" s="33" t="s">
        <v>18</v>
      </c>
      <c r="H5" s="2" t="s">
        <v>19</v>
      </c>
      <c r="I5" s="8">
        <v>1</v>
      </c>
      <c r="J5" s="11">
        <v>5</v>
      </c>
      <c r="K5" s="12">
        <f>I5*J5</f>
        <v>5</v>
      </c>
      <c r="L5" s="32">
        <v>13.67</v>
      </c>
      <c r="N5" s="16" t="s">
        <v>53</v>
      </c>
      <c r="O5" s="15">
        <f>SUMIF($C$2:$C$221,"M22",$K$2:$K$221)</f>
        <v>27.75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0" x14ac:dyDescent="0.25">
      <c r="A6" s="2" t="s">
        <v>0</v>
      </c>
      <c r="B6" s="8" t="s">
        <v>1</v>
      </c>
      <c r="C6" s="8" t="s">
        <v>16</v>
      </c>
      <c r="D6" s="8" t="s">
        <v>3</v>
      </c>
      <c r="E6" s="2" t="s">
        <v>23</v>
      </c>
      <c r="F6" s="8">
        <v>4</v>
      </c>
      <c r="G6" s="33" t="s">
        <v>24</v>
      </c>
      <c r="H6" s="2" t="s">
        <v>25</v>
      </c>
      <c r="I6" s="8">
        <v>1</v>
      </c>
      <c r="J6" s="11">
        <v>3</v>
      </c>
      <c r="K6" s="12">
        <f>I6*J6</f>
        <v>3</v>
      </c>
      <c r="L6" s="32">
        <v>12.67</v>
      </c>
      <c r="N6" s="16" t="s">
        <v>114</v>
      </c>
      <c r="O6" s="15">
        <f>SUMIF($C$2:$C$221,"P19",$K$2:$K$221)</f>
        <v>14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x14ac:dyDescent="0.25">
      <c r="A7" s="2" t="s">
        <v>102</v>
      </c>
      <c r="B7" s="8" t="s">
        <v>73</v>
      </c>
      <c r="C7" s="8" t="s">
        <v>105</v>
      </c>
      <c r="D7" s="8" t="s">
        <v>54</v>
      </c>
      <c r="E7" s="2" t="s">
        <v>87</v>
      </c>
      <c r="F7" s="8">
        <v>1</v>
      </c>
      <c r="G7" s="33" t="s">
        <v>43</v>
      </c>
      <c r="H7" s="2" t="s">
        <v>111</v>
      </c>
      <c r="I7" s="8">
        <v>0.75</v>
      </c>
      <c r="J7" s="11">
        <v>7</v>
      </c>
      <c r="K7" s="12">
        <f>I7*J7</f>
        <v>5.25</v>
      </c>
      <c r="L7" s="32">
        <v>12.5</v>
      </c>
      <c r="N7" s="16" t="s">
        <v>62</v>
      </c>
      <c r="O7" s="15">
        <f>SUMIF($C$2:$C$221,"P17",$K$2:$K$221)</f>
        <v>18.5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0" x14ac:dyDescent="0.25">
      <c r="A8" s="2" t="s">
        <v>145</v>
      </c>
      <c r="B8" s="8" t="s">
        <v>73</v>
      </c>
      <c r="C8" s="8" t="s">
        <v>2</v>
      </c>
      <c r="D8" s="8" t="s">
        <v>3</v>
      </c>
      <c r="E8" s="2" t="s">
        <v>146</v>
      </c>
      <c r="F8" s="8">
        <v>3</v>
      </c>
      <c r="G8" s="33" t="s">
        <v>103</v>
      </c>
      <c r="H8" s="2" t="s">
        <v>147</v>
      </c>
      <c r="I8" s="8">
        <v>1</v>
      </c>
      <c r="J8" s="11">
        <v>4</v>
      </c>
      <c r="K8" s="12">
        <f>I8*J8</f>
        <v>4</v>
      </c>
      <c r="L8" s="32">
        <v>12.25</v>
      </c>
      <c r="N8" s="16" t="s">
        <v>105</v>
      </c>
      <c r="O8" s="15">
        <f>SUMIF($C$2:$C$221,"K22",$K$2:$K$221)</f>
        <v>56.625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0" x14ac:dyDescent="0.25">
      <c r="A9" s="2" t="s">
        <v>102</v>
      </c>
      <c r="B9" s="8" t="s">
        <v>73</v>
      </c>
      <c r="C9" s="8" t="s">
        <v>105</v>
      </c>
      <c r="D9" s="8" t="s">
        <v>54</v>
      </c>
      <c r="E9" s="2" t="s">
        <v>29</v>
      </c>
      <c r="F9" s="13" t="s">
        <v>159</v>
      </c>
      <c r="G9" s="33" t="s">
        <v>30</v>
      </c>
      <c r="H9" s="2" t="s">
        <v>31</v>
      </c>
      <c r="I9" s="8">
        <v>0.75</v>
      </c>
      <c r="J9" s="11">
        <v>4.5</v>
      </c>
      <c r="K9" s="12">
        <f>I9*J9</f>
        <v>3.375</v>
      </c>
      <c r="L9" s="32">
        <v>12.13</v>
      </c>
      <c r="N9" s="16" t="s">
        <v>59</v>
      </c>
      <c r="O9" s="15">
        <f>SUMIF($C$2:$C$221,"F19",$K$2:$K$221)</f>
        <v>33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0" x14ac:dyDescent="0.25">
      <c r="A10" s="2" t="s">
        <v>0</v>
      </c>
      <c r="B10" s="8" t="s">
        <v>1</v>
      </c>
      <c r="C10" s="8" t="s">
        <v>16</v>
      </c>
      <c r="D10" s="8" t="s">
        <v>3</v>
      </c>
      <c r="E10" s="2" t="s">
        <v>10</v>
      </c>
      <c r="F10" s="8">
        <v>3</v>
      </c>
      <c r="G10" s="33" t="s">
        <v>39</v>
      </c>
      <c r="H10" s="2" t="s">
        <v>40</v>
      </c>
      <c r="I10" s="8">
        <v>1</v>
      </c>
      <c r="J10" s="11">
        <v>4</v>
      </c>
      <c r="K10" s="12">
        <f>I10*J10</f>
        <v>4</v>
      </c>
      <c r="L10" s="32">
        <v>11</v>
      </c>
      <c r="N10" s="17" t="s">
        <v>150</v>
      </c>
      <c r="O10" s="15">
        <f>SUMIF($C$2:$C$221,"F17",$K$2:$K$221)</f>
        <v>1.75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0" x14ac:dyDescent="0.25">
      <c r="A11" s="2" t="s">
        <v>0</v>
      </c>
      <c r="B11" s="8" t="s">
        <v>1</v>
      </c>
      <c r="C11" s="8" t="s">
        <v>2</v>
      </c>
      <c r="D11" s="8" t="s">
        <v>3</v>
      </c>
      <c r="E11" s="2" t="s">
        <v>7</v>
      </c>
      <c r="F11" s="8">
        <v>2</v>
      </c>
      <c r="G11" s="33" t="s">
        <v>8</v>
      </c>
      <c r="H11" s="2" t="s">
        <v>9</v>
      </c>
      <c r="I11" s="8">
        <v>1</v>
      </c>
      <c r="J11" s="11">
        <v>5</v>
      </c>
      <c r="K11" s="12">
        <f>I11*J11</f>
        <v>5</v>
      </c>
      <c r="L11" s="32">
        <v>10</v>
      </c>
      <c r="N11" s="16" t="s">
        <v>74</v>
      </c>
      <c r="O11" s="15">
        <f>SUMIF($C$2:$C$221,"P16",$K$2:$K$221)</f>
        <v>13.25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30" x14ac:dyDescent="0.25">
      <c r="A12" s="2" t="s">
        <v>214</v>
      </c>
      <c r="B12" s="8" t="s">
        <v>1</v>
      </c>
      <c r="C12" s="8" t="s">
        <v>53</v>
      </c>
      <c r="D12" s="8" t="s">
        <v>54</v>
      </c>
      <c r="E12" s="2" t="s">
        <v>106</v>
      </c>
      <c r="F12" s="8">
        <v>4</v>
      </c>
      <c r="G12" s="33" t="s">
        <v>218</v>
      </c>
      <c r="H12" s="2" t="s">
        <v>219</v>
      </c>
      <c r="I12" s="8">
        <v>0.75</v>
      </c>
      <c r="J12" s="11">
        <v>3</v>
      </c>
      <c r="K12" s="12">
        <f>I12*J12</f>
        <v>2.25</v>
      </c>
      <c r="L12" s="32">
        <v>9.75</v>
      </c>
      <c r="N12" s="16" t="s">
        <v>67</v>
      </c>
      <c r="O12" s="15">
        <f>SUMIF($C$2:$C$221,"P15",$K$2:$K$221)</f>
        <v>4.25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30" x14ac:dyDescent="0.25">
      <c r="A13" s="2" t="s">
        <v>72</v>
      </c>
      <c r="B13" s="8" t="s">
        <v>73</v>
      </c>
      <c r="C13" s="8" t="s">
        <v>74</v>
      </c>
      <c r="D13" s="8" t="s">
        <v>63</v>
      </c>
      <c r="E13" s="2" t="s">
        <v>84</v>
      </c>
      <c r="F13" s="8">
        <v>1</v>
      </c>
      <c r="G13" s="33" t="s">
        <v>85</v>
      </c>
      <c r="H13" s="2" t="s">
        <v>86</v>
      </c>
      <c r="I13" s="8">
        <v>0.25</v>
      </c>
      <c r="J13" s="11">
        <v>7</v>
      </c>
      <c r="K13" s="12">
        <f>I13*J13</f>
        <v>1.75</v>
      </c>
      <c r="L13" s="32">
        <v>8.75</v>
      </c>
      <c r="N13" s="16" t="s">
        <v>91</v>
      </c>
      <c r="O13" s="15">
        <f>SUMIF($C$2:$C$221,"F16",$K$2:$K$221)</f>
        <v>0.25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0" x14ac:dyDescent="0.25">
      <c r="A14" s="2" t="s">
        <v>102</v>
      </c>
      <c r="B14" s="8" t="s">
        <v>73</v>
      </c>
      <c r="C14" s="8" t="s">
        <v>105</v>
      </c>
      <c r="D14" s="8" t="s">
        <v>54</v>
      </c>
      <c r="E14" s="2" t="s">
        <v>84</v>
      </c>
      <c r="F14" s="8">
        <v>3</v>
      </c>
      <c r="G14" s="33" t="s">
        <v>109</v>
      </c>
      <c r="H14" s="2" t="s">
        <v>110</v>
      </c>
      <c r="I14" s="8">
        <v>0.75</v>
      </c>
      <c r="J14" s="11">
        <v>4</v>
      </c>
      <c r="K14" s="12">
        <f>I14*J14</f>
        <v>3</v>
      </c>
      <c r="L14" s="32">
        <v>8.25</v>
      </c>
      <c r="N14" s="16" t="s">
        <v>70</v>
      </c>
      <c r="O14" s="15">
        <f>SUMIF($C$2:$C$221,"F15",$K$2:$K$221)</f>
        <v>8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0" x14ac:dyDescent="0.25">
      <c r="A15" s="2" t="s">
        <v>72</v>
      </c>
      <c r="B15" s="8" t="s">
        <v>73</v>
      </c>
      <c r="C15" s="8" t="s">
        <v>70</v>
      </c>
      <c r="D15" s="8" t="s">
        <v>63</v>
      </c>
      <c r="E15" s="2" t="s">
        <v>96</v>
      </c>
      <c r="F15" s="8">
        <v>3</v>
      </c>
      <c r="G15" s="33" t="s">
        <v>97</v>
      </c>
      <c r="H15" s="2" t="s">
        <v>98</v>
      </c>
      <c r="I15" s="8">
        <v>0.25</v>
      </c>
      <c r="J15" s="11">
        <v>4</v>
      </c>
      <c r="K15" s="12">
        <f>I15*J15</f>
        <v>1</v>
      </c>
      <c r="L15" s="32">
        <v>6.42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5">
      <c r="A16" s="2" t="s">
        <v>0</v>
      </c>
      <c r="B16" s="8" t="s">
        <v>1</v>
      </c>
      <c r="C16" s="8" t="s">
        <v>16</v>
      </c>
      <c r="D16" s="8" t="s">
        <v>3</v>
      </c>
      <c r="E16" s="2" t="s">
        <v>10</v>
      </c>
      <c r="F16" s="8">
        <v>4</v>
      </c>
      <c r="G16" s="33" t="s">
        <v>41</v>
      </c>
      <c r="H16" s="2" t="s">
        <v>42</v>
      </c>
      <c r="I16" s="8">
        <v>1</v>
      </c>
      <c r="J16" s="11">
        <v>3</v>
      </c>
      <c r="K16" s="12">
        <f>I16*J16</f>
        <v>3</v>
      </c>
      <c r="L16" s="32">
        <v>6</v>
      </c>
      <c r="P16" s="14" t="s">
        <v>148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5">
      <c r="A17" s="2" t="s">
        <v>214</v>
      </c>
      <c r="B17" s="8" t="s">
        <v>1</v>
      </c>
      <c r="C17" s="8" t="s">
        <v>105</v>
      </c>
      <c r="D17" s="8" t="s">
        <v>54</v>
      </c>
      <c r="E17" s="2" t="s">
        <v>75</v>
      </c>
      <c r="F17" s="8">
        <v>3</v>
      </c>
      <c r="G17" s="33" t="s">
        <v>222</v>
      </c>
      <c r="H17" s="2" t="s">
        <v>223</v>
      </c>
      <c r="I17" s="8">
        <v>0.75</v>
      </c>
      <c r="J17" s="11">
        <v>4</v>
      </c>
      <c r="K17" s="12">
        <f>I17*J17</f>
        <v>3</v>
      </c>
      <c r="L17" s="32">
        <v>6</v>
      </c>
      <c r="N17" s="16">
        <v>2018</v>
      </c>
      <c r="O17" s="14">
        <v>194.5</v>
      </c>
      <c r="P17" s="14">
        <v>6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5">
      <c r="A18" s="2" t="s">
        <v>102</v>
      </c>
      <c r="B18" s="8" t="s">
        <v>73</v>
      </c>
      <c r="C18" s="8" t="s">
        <v>62</v>
      </c>
      <c r="D18" s="8" t="s">
        <v>63</v>
      </c>
      <c r="E18" s="2" t="s">
        <v>75</v>
      </c>
      <c r="F18" s="8">
        <v>1</v>
      </c>
      <c r="G18" s="33" t="s">
        <v>130</v>
      </c>
      <c r="H18" s="2" t="s">
        <v>131</v>
      </c>
      <c r="I18" s="8">
        <v>0.25</v>
      </c>
      <c r="J18" s="11">
        <v>7</v>
      </c>
      <c r="K18" s="12">
        <f>I18*J18</f>
        <v>1.75</v>
      </c>
      <c r="L18" s="32">
        <v>5.88</v>
      </c>
      <c r="N18" s="16">
        <v>2019</v>
      </c>
      <c r="O18" s="14">
        <v>182.38</v>
      </c>
      <c r="P18" s="14">
        <v>6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5">
      <c r="A19" s="2" t="s">
        <v>48</v>
      </c>
      <c r="B19" s="8" t="s">
        <v>1</v>
      </c>
      <c r="C19" s="8" t="s">
        <v>53</v>
      </c>
      <c r="D19" s="8" t="s">
        <v>54</v>
      </c>
      <c r="E19" s="2" t="s">
        <v>55</v>
      </c>
      <c r="F19" s="8">
        <v>3</v>
      </c>
      <c r="G19" s="33" t="s">
        <v>163</v>
      </c>
      <c r="H19" s="2" t="s">
        <v>56</v>
      </c>
      <c r="I19" s="8">
        <v>0.75</v>
      </c>
      <c r="J19" s="11">
        <v>1</v>
      </c>
      <c r="K19" s="12">
        <f>I19*J19</f>
        <v>0.75</v>
      </c>
      <c r="L19" s="32">
        <v>5.5</v>
      </c>
      <c r="N19" s="16">
        <v>2020</v>
      </c>
      <c r="O19" s="14">
        <v>162.75</v>
      </c>
      <c r="P19" s="14">
        <v>8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x14ac:dyDescent="0.25">
      <c r="A20" s="2" t="s">
        <v>102</v>
      </c>
      <c r="B20" s="8" t="s">
        <v>73</v>
      </c>
      <c r="C20" s="8" t="s">
        <v>62</v>
      </c>
      <c r="D20" s="8" t="s">
        <v>63</v>
      </c>
      <c r="E20" s="2" t="s">
        <v>84</v>
      </c>
      <c r="F20" s="8">
        <v>2</v>
      </c>
      <c r="G20" s="33" t="s">
        <v>132</v>
      </c>
      <c r="H20" s="2" t="s">
        <v>133</v>
      </c>
      <c r="I20" s="8">
        <v>0.25</v>
      </c>
      <c r="J20" s="11">
        <v>5</v>
      </c>
      <c r="K20" s="12">
        <f>I20*J20</f>
        <v>1.25</v>
      </c>
      <c r="L20" s="32">
        <v>5.25</v>
      </c>
      <c r="N20" s="16">
        <v>2021</v>
      </c>
      <c r="O20" s="14">
        <v>154.75</v>
      </c>
      <c r="P20" s="14">
        <v>9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x14ac:dyDescent="0.25">
      <c r="A21" s="2" t="s">
        <v>214</v>
      </c>
      <c r="B21" s="8" t="s">
        <v>1</v>
      </c>
      <c r="C21" s="8" t="s">
        <v>105</v>
      </c>
      <c r="D21" s="8" t="s">
        <v>54</v>
      </c>
      <c r="E21" s="2" t="s">
        <v>81</v>
      </c>
      <c r="F21" s="8">
        <v>3</v>
      </c>
      <c r="G21" s="33" t="s">
        <v>227</v>
      </c>
      <c r="H21" s="2" t="s">
        <v>229</v>
      </c>
      <c r="I21" s="8">
        <v>0.75</v>
      </c>
      <c r="J21" s="11">
        <v>4</v>
      </c>
      <c r="K21" s="12">
        <f>I21*J21</f>
        <v>3</v>
      </c>
      <c r="L21" s="32">
        <v>5.25</v>
      </c>
      <c r="N21" s="16">
        <v>2022</v>
      </c>
      <c r="O21" s="14">
        <v>237.75</v>
      </c>
      <c r="P21" s="14">
        <v>7</v>
      </c>
    </row>
    <row r="22" spans="1:30" x14ac:dyDescent="0.25">
      <c r="A22" s="2" t="s">
        <v>0</v>
      </c>
      <c r="B22" s="8" t="s">
        <v>1</v>
      </c>
      <c r="C22" s="8" t="s">
        <v>2</v>
      </c>
      <c r="D22" s="8" t="s">
        <v>3</v>
      </c>
      <c r="E22" s="2" t="s">
        <v>13</v>
      </c>
      <c r="F22" s="8">
        <v>2</v>
      </c>
      <c r="G22" s="33" t="s">
        <v>14</v>
      </c>
      <c r="H22" s="2" t="s">
        <v>15</v>
      </c>
      <c r="I22" s="8">
        <v>1</v>
      </c>
      <c r="J22" s="11">
        <v>5</v>
      </c>
      <c r="K22" s="12">
        <f>I22*J22</f>
        <v>5</v>
      </c>
      <c r="L22" s="32">
        <v>5</v>
      </c>
      <c r="N22" s="16">
        <v>2023</v>
      </c>
      <c r="O22" s="14">
        <v>308.5</v>
      </c>
      <c r="P22" s="14">
        <v>4</v>
      </c>
    </row>
    <row r="23" spans="1:30" x14ac:dyDescent="0.25">
      <c r="A23" s="2" t="s">
        <v>0</v>
      </c>
      <c r="B23" s="8" t="s">
        <v>1</v>
      </c>
      <c r="C23" s="8" t="s">
        <v>16</v>
      </c>
      <c r="D23" s="8" t="s">
        <v>3</v>
      </c>
      <c r="E23" s="2" t="s">
        <v>7</v>
      </c>
      <c r="F23" s="8">
        <v>2</v>
      </c>
      <c r="G23" s="33" t="s">
        <v>35</v>
      </c>
      <c r="H23" s="2" t="s">
        <v>36</v>
      </c>
      <c r="I23" s="8">
        <v>1</v>
      </c>
      <c r="J23" s="11">
        <v>5</v>
      </c>
      <c r="K23" s="12">
        <f>I23*J23</f>
        <v>5</v>
      </c>
      <c r="L23" s="32">
        <v>5</v>
      </c>
      <c r="N23" s="16">
        <v>2024</v>
      </c>
      <c r="O23" s="14"/>
      <c r="P23" s="14"/>
    </row>
    <row r="24" spans="1:30" x14ac:dyDescent="0.25">
      <c r="A24" s="2" t="s">
        <v>0</v>
      </c>
      <c r="B24" s="8" t="s">
        <v>1</v>
      </c>
      <c r="C24" s="8" t="s">
        <v>2</v>
      </c>
      <c r="D24" s="8" t="s">
        <v>3</v>
      </c>
      <c r="E24" s="2" t="s">
        <v>10</v>
      </c>
      <c r="F24" s="8">
        <v>2</v>
      </c>
      <c r="G24" s="33" t="s">
        <v>11</v>
      </c>
      <c r="H24" s="2" t="s">
        <v>12</v>
      </c>
      <c r="I24" s="8">
        <v>1</v>
      </c>
      <c r="J24" s="11">
        <v>5</v>
      </c>
      <c r="K24" s="12">
        <f>I24*J24</f>
        <v>5</v>
      </c>
      <c r="L24" s="32">
        <v>5</v>
      </c>
    </row>
    <row r="25" spans="1:30" x14ac:dyDescent="0.25">
      <c r="A25" s="2" t="s">
        <v>102</v>
      </c>
      <c r="B25" s="8" t="s">
        <v>73</v>
      </c>
      <c r="C25" s="8" t="s">
        <v>59</v>
      </c>
      <c r="D25" s="8" t="s">
        <v>54</v>
      </c>
      <c r="E25" s="2" t="s">
        <v>78</v>
      </c>
      <c r="F25" s="8">
        <v>1</v>
      </c>
      <c r="G25" s="33" t="s">
        <v>119</v>
      </c>
      <c r="H25" s="2" t="s">
        <v>122</v>
      </c>
      <c r="I25" s="8">
        <v>0.5</v>
      </c>
      <c r="J25" s="11">
        <v>7</v>
      </c>
      <c r="K25" s="12">
        <f>I25*J25</f>
        <v>3.5</v>
      </c>
      <c r="L25" s="32">
        <v>5</v>
      </c>
    </row>
    <row r="26" spans="1:30" x14ac:dyDescent="0.25">
      <c r="A26" s="2" t="s">
        <v>135</v>
      </c>
      <c r="B26" s="8" t="s">
        <v>73</v>
      </c>
      <c r="C26" s="8" t="s">
        <v>2</v>
      </c>
      <c r="D26" s="8" t="s">
        <v>3</v>
      </c>
      <c r="E26" s="2" t="s">
        <v>118</v>
      </c>
      <c r="F26" s="8">
        <v>3</v>
      </c>
      <c r="G26" s="33" t="s">
        <v>136</v>
      </c>
      <c r="H26" s="2" t="s">
        <v>137</v>
      </c>
      <c r="I26" s="8">
        <v>1</v>
      </c>
      <c r="J26" s="11">
        <v>4</v>
      </c>
      <c r="K26" s="12">
        <f>I26*J26</f>
        <v>4</v>
      </c>
      <c r="L26" s="32">
        <v>4.75</v>
      </c>
    </row>
    <row r="27" spans="1:30" x14ac:dyDescent="0.25">
      <c r="A27" s="2" t="s">
        <v>0</v>
      </c>
      <c r="B27" s="8" t="s">
        <v>1</v>
      </c>
      <c r="C27" s="8" t="s">
        <v>2</v>
      </c>
      <c r="D27" s="8" t="s">
        <v>3</v>
      </c>
      <c r="E27" s="2" t="s">
        <v>4</v>
      </c>
      <c r="F27" s="8">
        <v>4</v>
      </c>
      <c r="G27" s="33" t="s">
        <v>5</v>
      </c>
      <c r="H27" s="2" t="s">
        <v>6</v>
      </c>
      <c r="I27" s="8">
        <v>1</v>
      </c>
      <c r="J27" s="11">
        <v>3</v>
      </c>
      <c r="K27" s="12">
        <f>I27*J27</f>
        <v>3</v>
      </c>
      <c r="L27" s="32">
        <v>3.5</v>
      </c>
    </row>
    <row r="28" spans="1:30" x14ac:dyDescent="0.25">
      <c r="A28" s="2" t="s">
        <v>102</v>
      </c>
      <c r="B28" s="8" t="s">
        <v>73</v>
      </c>
      <c r="C28" s="8" t="s">
        <v>59</v>
      </c>
      <c r="D28" s="8" t="s">
        <v>54</v>
      </c>
      <c r="E28" s="2" t="s">
        <v>87</v>
      </c>
      <c r="F28" s="8">
        <v>1</v>
      </c>
      <c r="G28" s="33" t="s">
        <v>125</v>
      </c>
      <c r="H28" s="2" t="s">
        <v>126</v>
      </c>
      <c r="I28" s="8">
        <v>0.5</v>
      </c>
      <c r="J28" s="11">
        <v>7</v>
      </c>
      <c r="K28" s="12">
        <f>I28*J28</f>
        <v>3.5</v>
      </c>
      <c r="L28" s="32">
        <v>3.5</v>
      </c>
    </row>
    <row r="29" spans="1:30" x14ac:dyDescent="0.25">
      <c r="A29" s="2" t="s">
        <v>72</v>
      </c>
      <c r="B29" s="8" t="s">
        <v>73</v>
      </c>
      <c r="C29" s="8" t="s">
        <v>67</v>
      </c>
      <c r="D29" s="8" t="s">
        <v>63</v>
      </c>
      <c r="E29" s="2" t="s">
        <v>32</v>
      </c>
      <c r="F29" s="8">
        <v>1</v>
      </c>
      <c r="G29" s="33" t="s">
        <v>94</v>
      </c>
      <c r="H29" s="2" t="s">
        <v>95</v>
      </c>
      <c r="I29" s="8">
        <v>0.25</v>
      </c>
      <c r="J29" s="11">
        <v>7</v>
      </c>
      <c r="K29" s="12">
        <f>I29*J29</f>
        <v>1.75</v>
      </c>
      <c r="L29" s="32">
        <v>3.44</v>
      </c>
    </row>
    <row r="30" spans="1:30" x14ac:dyDescent="0.25">
      <c r="A30" s="2" t="s">
        <v>102</v>
      </c>
      <c r="B30" s="8" t="s">
        <v>73</v>
      </c>
      <c r="C30" s="8" t="s">
        <v>105</v>
      </c>
      <c r="D30" s="8" t="s">
        <v>54</v>
      </c>
      <c r="E30" s="2" t="s">
        <v>106</v>
      </c>
      <c r="F30" s="8">
        <v>4</v>
      </c>
      <c r="G30" s="33" t="s">
        <v>107</v>
      </c>
      <c r="H30" s="2" t="s">
        <v>108</v>
      </c>
      <c r="I30" s="8">
        <v>0.75</v>
      </c>
      <c r="J30" s="11">
        <v>3</v>
      </c>
      <c r="K30" s="12">
        <f>I30*J30</f>
        <v>2.25</v>
      </c>
      <c r="L30" s="32">
        <v>3.25</v>
      </c>
    </row>
    <row r="31" spans="1:30" x14ac:dyDescent="0.25">
      <c r="A31" s="2" t="s">
        <v>0</v>
      </c>
      <c r="B31" s="8" t="s">
        <v>1</v>
      </c>
      <c r="C31" s="8" t="s">
        <v>16</v>
      </c>
      <c r="D31" s="8" t="s">
        <v>3</v>
      </c>
      <c r="E31" s="2" t="s">
        <v>26</v>
      </c>
      <c r="F31" s="8">
        <v>4</v>
      </c>
      <c r="G31" s="33" t="s">
        <v>27</v>
      </c>
      <c r="H31" s="2" t="s">
        <v>28</v>
      </c>
      <c r="I31" s="8">
        <v>1</v>
      </c>
      <c r="J31" s="11">
        <v>3</v>
      </c>
      <c r="K31" s="12">
        <f>I31*J31</f>
        <v>3</v>
      </c>
      <c r="L31" s="32">
        <v>3</v>
      </c>
    </row>
    <row r="32" spans="1:30" x14ac:dyDescent="0.25">
      <c r="A32" s="2" t="s">
        <v>102</v>
      </c>
      <c r="B32" s="8" t="s">
        <v>73</v>
      </c>
      <c r="C32" s="8" t="s">
        <v>105</v>
      </c>
      <c r="D32" s="8" t="s">
        <v>54</v>
      </c>
      <c r="E32" s="2" t="s">
        <v>87</v>
      </c>
      <c r="F32" s="8">
        <v>3</v>
      </c>
      <c r="G32" s="33" t="s">
        <v>112</v>
      </c>
      <c r="H32" s="2" t="s">
        <v>113</v>
      </c>
      <c r="I32" s="8">
        <v>0.75</v>
      </c>
      <c r="J32" s="11">
        <v>4</v>
      </c>
      <c r="K32" s="12">
        <f>I32*J32</f>
        <v>3</v>
      </c>
      <c r="L32" s="32">
        <v>3</v>
      </c>
    </row>
    <row r="33" spans="1:12" x14ac:dyDescent="0.25">
      <c r="A33" s="2" t="s">
        <v>214</v>
      </c>
      <c r="B33" s="8" t="s">
        <v>1</v>
      </c>
      <c r="C33" s="8" t="s">
        <v>59</v>
      </c>
      <c r="D33" s="8" t="s">
        <v>54</v>
      </c>
      <c r="E33" s="2" t="s">
        <v>10</v>
      </c>
      <c r="F33" s="8">
        <v>2</v>
      </c>
      <c r="G33" s="33" t="s">
        <v>242</v>
      </c>
      <c r="H33" s="2" t="s">
        <v>243</v>
      </c>
      <c r="I33" s="8">
        <v>0.5</v>
      </c>
      <c r="J33" s="11">
        <v>5</v>
      </c>
      <c r="K33" s="12">
        <f>I33*J33</f>
        <v>2.5</v>
      </c>
      <c r="L33" s="32">
        <v>2.5</v>
      </c>
    </row>
    <row r="34" spans="1:12" x14ac:dyDescent="0.25">
      <c r="A34" s="2" t="s">
        <v>72</v>
      </c>
      <c r="B34" s="8" t="s">
        <v>73</v>
      </c>
      <c r="C34" s="8" t="s">
        <v>74</v>
      </c>
      <c r="D34" s="8" t="s">
        <v>63</v>
      </c>
      <c r="E34" s="2" t="s">
        <v>78</v>
      </c>
      <c r="F34" s="8">
        <v>3</v>
      </c>
      <c r="G34" s="33" t="s">
        <v>79</v>
      </c>
      <c r="H34" s="2" t="s">
        <v>80</v>
      </c>
      <c r="I34" s="8">
        <v>0.25</v>
      </c>
      <c r="J34" s="11">
        <v>4</v>
      </c>
      <c r="K34" s="12">
        <f>I34*J34</f>
        <v>1</v>
      </c>
      <c r="L34" s="32">
        <v>2.25</v>
      </c>
    </row>
    <row r="35" spans="1:12" x14ac:dyDescent="0.25">
      <c r="A35" s="2" t="s">
        <v>72</v>
      </c>
      <c r="B35" s="8" t="s">
        <v>73</v>
      </c>
      <c r="C35" s="8" t="s">
        <v>70</v>
      </c>
      <c r="D35" s="8" t="s">
        <v>63</v>
      </c>
      <c r="E35" s="2" t="s">
        <v>99</v>
      </c>
      <c r="F35" s="8">
        <v>4</v>
      </c>
      <c r="G35" s="33" t="s">
        <v>100</v>
      </c>
      <c r="H35" s="2" t="s">
        <v>101</v>
      </c>
      <c r="I35" s="8">
        <v>0.25</v>
      </c>
      <c r="J35" s="11">
        <v>3</v>
      </c>
      <c r="K35" s="12">
        <f>I35*J35</f>
        <v>0.75</v>
      </c>
      <c r="L35" s="32">
        <v>2.19</v>
      </c>
    </row>
    <row r="36" spans="1:12" x14ac:dyDescent="0.25">
      <c r="A36" s="2" t="s">
        <v>191</v>
      </c>
      <c r="B36" s="8" t="s">
        <v>1</v>
      </c>
      <c r="C36" s="8" t="s">
        <v>62</v>
      </c>
      <c r="D36" s="8" t="s">
        <v>63</v>
      </c>
      <c r="E36" s="2" t="s">
        <v>197</v>
      </c>
      <c r="F36" s="8">
        <v>2</v>
      </c>
      <c r="G36" s="33" t="s">
        <v>195</v>
      </c>
      <c r="H36" s="2" t="s">
        <v>198</v>
      </c>
      <c r="I36" s="8">
        <v>0.25</v>
      </c>
      <c r="J36" s="11">
        <v>5</v>
      </c>
      <c r="K36" s="12">
        <f>I36*J36</f>
        <v>1.25</v>
      </c>
      <c r="L36" s="32">
        <v>2</v>
      </c>
    </row>
    <row r="37" spans="1:12" x14ac:dyDescent="0.25">
      <c r="A37" s="2" t="s">
        <v>48</v>
      </c>
      <c r="B37" s="8" t="s">
        <v>1</v>
      </c>
      <c r="C37" s="8" t="s">
        <v>53</v>
      </c>
      <c r="D37" s="8" t="s">
        <v>54</v>
      </c>
      <c r="E37" s="2" t="s">
        <v>57</v>
      </c>
      <c r="F37" s="8">
        <v>3</v>
      </c>
      <c r="G37" s="33" t="s">
        <v>165</v>
      </c>
      <c r="H37" s="2" t="s">
        <v>58</v>
      </c>
      <c r="I37" s="8">
        <v>0.75</v>
      </c>
      <c r="J37" s="11">
        <f>4/3</f>
        <v>1.3333333333333333</v>
      </c>
      <c r="K37" s="12">
        <f>I37*J37</f>
        <v>1</v>
      </c>
      <c r="L37" s="32">
        <v>1.75</v>
      </c>
    </row>
    <row r="38" spans="1:12" x14ac:dyDescent="0.25">
      <c r="A38" s="2" t="s">
        <v>72</v>
      </c>
      <c r="B38" s="8" t="s">
        <v>73</v>
      </c>
      <c r="C38" s="8" t="s">
        <v>74</v>
      </c>
      <c r="D38" s="8" t="s">
        <v>63</v>
      </c>
      <c r="E38" s="2" t="s">
        <v>87</v>
      </c>
      <c r="F38" s="8">
        <v>4</v>
      </c>
      <c r="G38" s="33" t="s">
        <v>89</v>
      </c>
      <c r="H38" s="2" t="s">
        <v>90</v>
      </c>
      <c r="I38" s="8">
        <v>0.25</v>
      </c>
      <c r="J38" s="11">
        <v>3</v>
      </c>
      <c r="K38" s="12">
        <f>I38*J38</f>
        <v>0.75</v>
      </c>
      <c r="L38" s="32">
        <v>1.75</v>
      </c>
    </row>
    <row r="39" spans="1:12" x14ac:dyDescent="0.25">
      <c r="A39" s="2" t="s">
        <v>48</v>
      </c>
      <c r="B39" s="8" t="s">
        <v>1</v>
      </c>
      <c r="C39" s="8" t="s">
        <v>53</v>
      </c>
      <c r="D39" s="8" t="s">
        <v>54</v>
      </c>
      <c r="E39" s="2" t="s">
        <v>55</v>
      </c>
      <c r="F39" s="8">
        <v>3</v>
      </c>
      <c r="G39" s="33" t="s">
        <v>164</v>
      </c>
      <c r="H39" s="2" t="s">
        <v>56</v>
      </c>
      <c r="I39" s="8">
        <v>0.75</v>
      </c>
      <c r="J39" s="11">
        <v>1</v>
      </c>
      <c r="K39" s="12">
        <f>I39*J39</f>
        <v>0.75</v>
      </c>
      <c r="L39" s="32">
        <v>1.75</v>
      </c>
    </row>
    <row r="40" spans="1:12" x14ac:dyDescent="0.25">
      <c r="A40" s="2" t="s">
        <v>191</v>
      </c>
      <c r="B40" s="8" t="s">
        <v>1</v>
      </c>
      <c r="C40" s="8" t="s">
        <v>150</v>
      </c>
      <c r="D40" s="8" t="s">
        <v>63</v>
      </c>
      <c r="E40" s="2" t="s">
        <v>197</v>
      </c>
      <c r="F40" s="8">
        <v>1</v>
      </c>
      <c r="G40" s="33" t="s">
        <v>206</v>
      </c>
      <c r="H40" s="2" t="s">
        <v>207</v>
      </c>
      <c r="I40" s="8">
        <v>0.25</v>
      </c>
      <c r="J40" s="11">
        <v>7</v>
      </c>
      <c r="K40" s="12">
        <f>I40*J40</f>
        <v>1.75</v>
      </c>
      <c r="L40" s="32">
        <v>1.75</v>
      </c>
    </row>
    <row r="41" spans="1:12" x14ac:dyDescent="0.25">
      <c r="A41" s="2" t="s">
        <v>102</v>
      </c>
      <c r="B41" s="8" t="s">
        <v>73</v>
      </c>
      <c r="C41" s="8" t="s">
        <v>62</v>
      </c>
      <c r="D41" s="8" t="s">
        <v>63</v>
      </c>
      <c r="E41" s="2" t="s">
        <v>118</v>
      </c>
      <c r="F41" s="8">
        <v>4</v>
      </c>
      <c r="G41" s="33" t="s">
        <v>128</v>
      </c>
      <c r="H41" s="2" t="s">
        <v>129</v>
      </c>
      <c r="I41" s="8">
        <v>0.25</v>
      </c>
      <c r="J41" s="11">
        <v>3</v>
      </c>
      <c r="K41" s="12">
        <f>I41*J41</f>
        <v>0.75</v>
      </c>
      <c r="L41" s="32">
        <v>1.63</v>
      </c>
    </row>
    <row r="42" spans="1:12" x14ac:dyDescent="0.25">
      <c r="A42" s="2" t="s">
        <v>214</v>
      </c>
      <c r="B42" s="8" t="s">
        <v>1</v>
      </c>
      <c r="C42" s="8" t="s">
        <v>59</v>
      </c>
      <c r="D42" s="8" t="s">
        <v>54</v>
      </c>
      <c r="E42" s="2" t="s">
        <v>84</v>
      </c>
      <c r="F42" s="8">
        <v>4</v>
      </c>
      <c r="G42" s="33" t="s">
        <v>239</v>
      </c>
      <c r="H42" s="2" t="s">
        <v>240</v>
      </c>
      <c r="I42" s="8">
        <v>0.5</v>
      </c>
      <c r="J42" s="11">
        <v>3</v>
      </c>
      <c r="K42" s="12">
        <f>I42*J42</f>
        <v>1.5</v>
      </c>
      <c r="L42" s="32">
        <v>1.5</v>
      </c>
    </row>
    <row r="43" spans="1:12" x14ac:dyDescent="0.25">
      <c r="A43" s="2" t="s">
        <v>48</v>
      </c>
      <c r="B43" s="8" t="s">
        <v>1</v>
      </c>
      <c r="C43" s="8" t="s">
        <v>62</v>
      </c>
      <c r="D43" s="8" t="s">
        <v>63</v>
      </c>
      <c r="E43" s="2" t="s">
        <v>55</v>
      </c>
      <c r="F43" s="8">
        <v>1</v>
      </c>
      <c r="G43" s="33" t="s">
        <v>169</v>
      </c>
      <c r="H43" s="2" t="s">
        <v>64</v>
      </c>
      <c r="I43" s="8">
        <v>0.25</v>
      </c>
      <c r="J43" s="11">
        <f>7/4</f>
        <v>1.75</v>
      </c>
      <c r="K43" s="12">
        <f>I43*J43</f>
        <v>0.4375</v>
      </c>
      <c r="L43" s="32">
        <v>1.1299999999999999</v>
      </c>
    </row>
    <row r="44" spans="1:12" x14ac:dyDescent="0.25">
      <c r="A44" s="2" t="s">
        <v>0</v>
      </c>
      <c r="B44" s="8" t="s">
        <v>1</v>
      </c>
      <c r="C44" s="8" t="s">
        <v>16</v>
      </c>
      <c r="D44" s="8" t="s">
        <v>3</v>
      </c>
      <c r="E44" s="2" t="s">
        <v>7</v>
      </c>
      <c r="F44" s="8">
        <v>6</v>
      </c>
      <c r="G44" s="33" t="s">
        <v>37</v>
      </c>
      <c r="H44" s="2" t="s">
        <v>38</v>
      </c>
      <c r="I44" s="8">
        <v>1</v>
      </c>
      <c r="J44" s="11">
        <v>1</v>
      </c>
      <c r="K44" s="12">
        <f>I44*J44</f>
        <v>1</v>
      </c>
      <c r="L44" s="32">
        <v>1</v>
      </c>
    </row>
    <row r="45" spans="1:12" x14ac:dyDescent="0.25">
      <c r="A45" s="2" t="s">
        <v>0</v>
      </c>
      <c r="B45" s="8" t="s">
        <v>1</v>
      </c>
      <c r="C45" s="8" t="s">
        <v>16</v>
      </c>
      <c r="D45" s="8" t="s">
        <v>3</v>
      </c>
      <c r="E45" s="2" t="s">
        <v>32</v>
      </c>
      <c r="F45" s="8">
        <v>6</v>
      </c>
      <c r="G45" s="33" t="s">
        <v>33</v>
      </c>
      <c r="H45" s="2" t="s">
        <v>34</v>
      </c>
      <c r="I45" s="8">
        <v>1</v>
      </c>
      <c r="J45" s="11">
        <v>1</v>
      </c>
      <c r="K45" s="12">
        <f>I45*J45</f>
        <v>1</v>
      </c>
      <c r="L45" s="32">
        <v>1</v>
      </c>
    </row>
    <row r="46" spans="1:12" x14ac:dyDescent="0.25">
      <c r="A46" s="2" t="s">
        <v>135</v>
      </c>
      <c r="B46" s="8" t="s">
        <v>73</v>
      </c>
      <c r="C46" s="8" t="s">
        <v>2</v>
      </c>
      <c r="D46" s="8" t="s">
        <v>3</v>
      </c>
      <c r="E46" s="2" t="s">
        <v>78</v>
      </c>
      <c r="F46" s="8">
        <v>6</v>
      </c>
      <c r="G46" s="33" t="s">
        <v>138</v>
      </c>
      <c r="H46" s="2" t="s">
        <v>139</v>
      </c>
      <c r="I46" s="8">
        <v>1</v>
      </c>
      <c r="J46" s="11">
        <v>1</v>
      </c>
      <c r="K46" s="12">
        <f>I46*J46</f>
        <v>1</v>
      </c>
      <c r="L46" s="32">
        <v>1</v>
      </c>
    </row>
    <row r="47" spans="1:12" x14ac:dyDescent="0.25">
      <c r="A47" s="2" t="s">
        <v>102</v>
      </c>
      <c r="B47" s="8" t="s">
        <v>73</v>
      </c>
      <c r="C47" s="8" t="s">
        <v>59</v>
      </c>
      <c r="D47" s="8" t="s">
        <v>54</v>
      </c>
      <c r="E47" s="2" t="s">
        <v>84</v>
      </c>
      <c r="F47" s="8">
        <v>5</v>
      </c>
      <c r="G47" s="33" t="s">
        <v>123</v>
      </c>
      <c r="H47" s="2" t="s">
        <v>124</v>
      </c>
      <c r="I47" s="8">
        <v>0.5</v>
      </c>
      <c r="J47" s="11">
        <v>2</v>
      </c>
      <c r="K47" s="12">
        <f>I47*J47</f>
        <v>1</v>
      </c>
      <c r="L47" s="32">
        <v>1</v>
      </c>
    </row>
    <row r="48" spans="1:12" x14ac:dyDescent="0.25">
      <c r="A48" s="2" t="s">
        <v>191</v>
      </c>
      <c r="B48" s="8" t="s">
        <v>1</v>
      </c>
      <c r="C48" s="8" t="s">
        <v>62</v>
      </c>
      <c r="D48" s="8" t="s">
        <v>63</v>
      </c>
      <c r="E48" s="2" t="s">
        <v>197</v>
      </c>
      <c r="F48" s="8">
        <v>4</v>
      </c>
      <c r="G48" s="33" t="s">
        <v>199</v>
      </c>
      <c r="H48" s="2" t="s">
        <v>200</v>
      </c>
      <c r="I48" s="8">
        <v>0.25</v>
      </c>
      <c r="J48" s="11">
        <v>3</v>
      </c>
      <c r="K48" s="12">
        <f>I48*J48</f>
        <v>0.75</v>
      </c>
      <c r="L48" s="32">
        <v>0.75</v>
      </c>
    </row>
    <row r="49" spans="1:13" x14ac:dyDescent="0.25">
      <c r="A49" s="2" t="s">
        <v>191</v>
      </c>
      <c r="B49" s="8" t="s">
        <v>1</v>
      </c>
      <c r="C49" s="8" t="s">
        <v>62</v>
      </c>
      <c r="D49" s="8" t="s">
        <v>63</v>
      </c>
      <c r="E49" s="2" t="s">
        <v>99</v>
      </c>
      <c r="F49" s="8">
        <v>4</v>
      </c>
      <c r="G49" s="33" t="s">
        <v>201</v>
      </c>
      <c r="H49" s="2" t="s">
        <v>202</v>
      </c>
      <c r="I49" s="8">
        <v>0.25</v>
      </c>
      <c r="J49" s="11">
        <v>3</v>
      </c>
      <c r="K49" s="12">
        <f>I49*J49</f>
        <v>0.75</v>
      </c>
      <c r="L49" s="32">
        <v>0.75</v>
      </c>
    </row>
    <row r="50" spans="1:13" x14ac:dyDescent="0.25">
      <c r="A50" s="2" t="s">
        <v>72</v>
      </c>
      <c r="B50" s="8" t="s">
        <v>73</v>
      </c>
      <c r="C50" s="8" t="s">
        <v>74</v>
      </c>
      <c r="D50" s="8" t="s">
        <v>63</v>
      </c>
      <c r="E50" s="2" t="s">
        <v>75</v>
      </c>
      <c r="F50" s="8">
        <v>6</v>
      </c>
      <c r="G50" s="33" t="s">
        <v>76</v>
      </c>
      <c r="H50" s="2" t="s">
        <v>77</v>
      </c>
      <c r="I50" s="8">
        <v>0.25</v>
      </c>
      <c r="J50" s="11">
        <v>1</v>
      </c>
      <c r="K50" s="12">
        <f>I50*J50</f>
        <v>0.25</v>
      </c>
      <c r="L50" s="32">
        <v>0.69</v>
      </c>
    </row>
    <row r="51" spans="1:13" x14ac:dyDescent="0.25">
      <c r="A51" s="2" t="s">
        <v>48</v>
      </c>
      <c r="B51" s="8" t="s">
        <v>1</v>
      </c>
      <c r="C51" s="8" t="s">
        <v>2</v>
      </c>
      <c r="D51" s="8" t="s">
        <v>3</v>
      </c>
      <c r="E51" s="2" t="s">
        <v>49</v>
      </c>
      <c r="F51" s="8">
        <v>5</v>
      </c>
      <c r="G51" s="33" t="s">
        <v>166</v>
      </c>
      <c r="H51" s="2" t="s">
        <v>50</v>
      </c>
      <c r="I51" s="8">
        <v>1</v>
      </c>
      <c r="J51" s="11">
        <v>0.5</v>
      </c>
      <c r="K51" s="12">
        <f>I51*J51</f>
        <v>0.5</v>
      </c>
      <c r="L51" s="32">
        <v>0.5</v>
      </c>
    </row>
    <row r="52" spans="1:13" x14ac:dyDescent="0.25">
      <c r="A52" s="2" t="s">
        <v>48</v>
      </c>
      <c r="B52" s="8" t="s">
        <v>1</v>
      </c>
      <c r="C52" s="8" t="s">
        <v>2</v>
      </c>
      <c r="D52" s="8" t="s">
        <v>3</v>
      </c>
      <c r="E52" s="2" t="s">
        <v>49</v>
      </c>
      <c r="F52" s="8">
        <v>5</v>
      </c>
      <c r="G52" s="33" t="s">
        <v>167</v>
      </c>
      <c r="H52" s="2" t="s">
        <v>50</v>
      </c>
      <c r="I52" s="8">
        <v>1</v>
      </c>
      <c r="J52" s="11">
        <v>0.5</v>
      </c>
      <c r="K52" s="12">
        <f>I52*J52</f>
        <v>0.5</v>
      </c>
      <c r="L52" s="32">
        <v>0.5</v>
      </c>
    </row>
    <row r="53" spans="1:13" x14ac:dyDescent="0.25">
      <c r="A53" s="2" t="s">
        <v>48</v>
      </c>
      <c r="B53" s="8" t="s">
        <v>1</v>
      </c>
      <c r="C53" s="8" t="s">
        <v>62</v>
      </c>
      <c r="D53" s="8" t="s">
        <v>63</v>
      </c>
      <c r="E53" s="2" t="s">
        <v>55</v>
      </c>
      <c r="F53" s="8">
        <v>1</v>
      </c>
      <c r="G53" s="33" t="s">
        <v>168</v>
      </c>
      <c r="H53" s="2" t="s">
        <v>64</v>
      </c>
      <c r="I53" s="8">
        <v>0.25</v>
      </c>
      <c r="J53" s="11">
        <f>7/4</f>
        <v>1.75</v>
      </c>
      <c r="K53" s="12">
        <f>I53*J53</f>
        <v>0.4375</v>
      </c>
      <c r="L53" s="32">
        <v>0.44</v>
      </c>
    </row>
    <row r="54" spans="1:13" x14ac:dyDescent="0.25">
      <c r="A54" s="2" t="s">
        <v>72</v>
      </c>
      <c r="B54" s="8" t="s">
        <v>73</v>
      </c>
      <c r="C54" s="8" t="s">
        <v>74</v>
      </c>
      <c r="D54" s="8" t="s">
        <v>63</v>
      </c>
      <c r="E54" s="2" t="s">
        <v>81</v>
      </c>
      <c r="F54" s="8">
        <v>6</v>
      </c>
      <c r="G54" s="33" t="s">
        <v>82</v>
      </c>
      <c r="H54" s="2" t="s">
        <v>83</v>
      </c>
      <c r="I54" s="8">
        <v>0.25</v>
      </c>
      <c r="J54" s="11">
        <v>1</v>
      </c>
      <c r="K54" s="12">
        <f>I54*J54</f>
        <v>0.25</v>
      </c>
      <c r="L54" s="32">
        <v>0.25</v>
      </c>
    </row>
    <row r="55" spans="1:13" x14ac:dyDescent="0.25">
      <c r="A55" s="2" t="s">
        <v>214</v>
      </c>
      <c r="B55" s="8" t="s">
        <v>1</v>
      </c>
      <c r="C55" s="8" t="s">
        <v>67</v>
      </c>
      <c r="D55" s="8" t="s">
        <v>63</v>
      </c>
      <c r="E55" s="2" t="s">
        <v>246</v>
      </c>
      <c r="F55" s="8">
        <v>6</v>
      </c>
      <c r="G55" s="33" t="s">
        <v>247</v>
      </c>
      <c r="H55" s="2" t="s">
        <v>248</v>
      </c>
      <c r="I55" s="8">
        <v>0.25</v>
      </c>
      <c r="J55" s="11">
        <v>1</v>
      </c>
      <c r="K55" s="12">
        <f>I55*J55</f>
        <v>0.25</v>
      </c>
      <c r="L55" s="32">
        <v>0.25</v>
      </c>
    </row>
    <row r="56" spans="1:13" x14ac:dyDescent="0.25">
      <c r="A56" s="2" t="s">
        <v>72</v>
      </c>
      <c r="B56" s="8" t="s">
        <v>73</v>
      </c>
      <c r="C56" s="8" t="s">
        <v>91</v>
      </c>
      <c r="D56" s="8" t="s">
        <v>63</v>
      </c>
      <c r="E56" s="2" t="s">
        <v>87</v>
      </c>
      <c r="F56" s="8">
        <v>6</v>
      </c>
      <c r="G56" s="33" t="s">
        <v>92</v>
      </c>
      <c r="H56" s="2" t="s">
        <v>93</v>
      </c>
      <c r="I56" s="8">
        <v>0.25</v>
      </c>
      <c r="J56" s="11">
        <v>1</v>
      </c>
      <c r="K56" s="12">
        <f>I56*J56</f>
        <v>0.25</v>
      </c>
      <c r="L56" s="32">
        <v>0.25</v>
      </c>
    </row>
    <row r="57" spans="1:13" x14ac:dyDescent="0.25">
      <c r="A57" s="2" t="s">
        <v>48</v>
      </c>
      <c r="B57" s="8" t="s">
        <v>1</v>
      </c>
      <c r="C57" s="8" t="s">
        <v>70</v>
      </c>
      <c r="D57" s="8" t="s">
        <v>63</v>
      </c>
      <c r="E57" s="2" t="s">
        <v>68</v>
      </c>
      <c r="F57" s="8">
        <v>4</v>
      </c>
      <c r="G57" s="33" t="s">
        <v>175</v>
      </c>
      <c r="H57" s="2" t="s">
        <v>69</v>
      </c>
      <c r="I57" s="8">
        <v>0.25</v>
      </c>
      <c r="J57" s="11">
        <f>3/4</f>
        <v>0.75</v>
      </c>
      <c r="K57" s="12">
        <f>I57*J57</f>
        <v>0.1875</v>
      </c>
      <c r="L57" s="32">
        <v>0.19</v>
      </c>
    </row>
    <row r="58" spans="1:13" x14ac:dyDescent="0.25">
      <c r="A58" s="2" t="s">
        <v>48</v>
      </c>
      <c r="B58" s="8" t="s">
        <v>1</v>
      </c>
      <c r="C58" s="8" t="s">
        <v>67</v>
      </c>
      <c r="D58" s="8" t="s">
        <v>63</v>
      </c>
      <c r="E58" s="2" t="s">
        <v>68</v>
      </c>
      <c r="F58" s="8">
        <v>4</v>
      </c>
      <c r="G58" s="33" t="s">
        <v>171</v>
      </c>
      <c r="H58" s="2" t="s">
        <v>71</v>
      </c>
      <c r="I58" s="8">
        <v>0.25</v>
      </c>
      <c r="J58" s="11">
        <f>3/4</f>
        <v>0.75</v>
      </c>
      <c r="K58" s="12">
        <f>I58*J58</f>
        <v>0.1875</v>
      </c>
      <c r="L58" s="32">
        <v>0.19</v>
      </c>
    </row>
    <row r="59" spans="1:13" x14ac:dyDescent="0.25">
      <c r="A59" s="2" t="s">
        <v>48</v>
      </c>
      <c r="B59" s="8" t="s">
        <v>1</v>
      </c>
      <c r="C59" s="8" t="s">
        <v>70</v>
      </c>
      <c r="D59" s="8" t="s">
        <v>63</v>
      </c>
      <c r="E59" s="2" t="s">
        <v>68</v>
      </c>
      <c r="F59" s="8">
        <v>4</v>
      </c>
      <c r="G59" s="33" t="s">
        <v>173</v>
      </c>
      <c r="H59" s="2" t="s">
        <v>69</v>
      </c>
      <c r="I59" s="8">
        <v>0.25</v>
      </c>
      <c r="J59" s="11">
        <f>3/4</f>
        <v>0.75</v>
      </c>
      <c r="K59" s="12">
        <f>I59*J59</f>
        <v>0.1875</v>
      </c>
      <c r="L59" s="32">
        <v>0.19</v>
      </c>
    </row>
    <row r="60" spans="1:13" x14ac:dyDescent="0.25">
      <c r="A60" s="2" t="s">
        <v>48</v>
      </c>
      <c r="B60" s="8" t="s">
        <v>1</v>
      </c>
      <c r="C60" s="8" t="s">
        <v>67</v>
      </c>
      <c r="D60" s="8" t="s">
        <v>63</v>
      </c>
      <c r="E60" s="2" t="s">
        <v>68</v>
      </c>
      <c r="F60" s="8">
        <v>4</v>
      </c>
      <c r="G60" s="33" t="s">
        <v>172</v>
      </c>
      <c r="H60" s="2" t="s">
        <v>71</v>
      </c>
      <c r="I60" s="8">
        <v>0.25</v>
      </c>
      <c r="J60" s="11">
        <f>3/4</f>
        <v>0.75</v>
      </c>
      <c r="K60" s="12">
        <f>I60*J60</f>
        <v>0.1875</v>
      </c>
      <c r="L60" s="32">
        <v>0.19</v>
      </c>
    </row>
    <row r="61" spans="1:13" x14ac:dyDescent="0.25">
      <c r="A61" s="2" t="s">
        <v>48</v>
      </c>
      <c r="B61" s="8" t="s">
        <v>1</v>
      </c>
      <c r="C61" s="8" t="s">
        <v>70</v>
      </c>
      <c r="D61" s="8" t="s">
        <v>63</v>
      </c>
      <c r="E61" s="2" t="s">
        <v>68</v>
      </c>
      <c r="F61" s="8">
        <v>4</v>
      </c>
      <c r="G61" s="33" t="s">
        <v>174</v>
      </c>
      <c r="H61" s="2" t="s">
        <v>69</v>
      </c>
      <c r="I61" s="8">
        <v>0.25</v>
      </c>
      <c r="J61" s="11">
        <f>3/4</f>
        <v>0.75</v>
      </c>
      <c r="K61" s="12">
        <f>I61*J61</f>
        <v>0.1875</v>
      </c>
      <c r="L61" s="32">
        <v>0.19</v>
      </c>
    </row>
    <row r="62" spans="1:13" x14ac:dyDescent="0.25">
      <c r="A62" s="2" t="s">
        <v>48</v>
      </c>
      <c r="B62" s="8" t="s">
        <v>1</v>
      </c>
      <c r="C62" s="8" t="s">
        <v>67</v>
      </c>
      <c r="D62" s="8" t="s">
        <v>63</v>
      </c>
      <c r="E62" s="2" t="s">
        <v>68</v>
      </c>
      <c r="F62" s="8">
        <v>4</v>
      </c>
      <c r="G62" s="33" t="s">
        <v>170</v>
      </c>
      <c r="H62" s="2" t="s">
        <v>71</v>
      </c>
      <c r="I62" s="8">
        <v>0.25</v>
      </c>
      <c r="J62" s="11">
        <f>3/4</f>
        <v>0.75</v>
      </c>
      <c r="K62" s="12">
        <f>I62*J62</f>
        <v>0.1875</v>
      </c>
      <c r="L62" s="32">
        <v>0.19</v>
      </c>
    </row>
    <row r="63" spans="1:13" x14ac:dyDescent="0.25">
      <c r="A63" s="2" t="s">
        <v>176</v>
      </c>
      <c r="B63" s="8" t="s">
        <v>1</v>
      </c>
      <c r="C63" s="8" t="s">
        <v>16</v>
      </c>
      <c r="D63" s="8" t="s">
        <v>3</v>
      </c>
      <c r="E63" s="2" t="s">
        <v>177</v>
      </c>
      <c r="F63" s="8">
        <v>5</v>
      </c>
      <c r="G63" s="2" t="s">
        <v>21</v>
      </c>
      <c r="H63" s="2" t="s">
        <v>178</v>
      </c>
      <c r="I63" s="8">
        <v>1</v>
      </c>
      <c r="J63" s="11">
        <v>2</v>
      </c>
      <c r="K63" s="12">
        <f>I63*J63</f>
        <v>2</v>
      </c>
      <c r="L63" s="19"/>
      <c r="M63" s="41"/>
    </row>
    <row r="64" spans="1:13" x14ac:dyDescent="0.25">
      <c r="A64" s="2" t="s">
        <v>176</v>
      </c>
      <c r="B64" s="8" t="s">
        <v>1</v>
      </c>
      <c r="C64" s="8" t="s">
        <v>105</v>
      </c>
      <c r="D64" s="8" t="s">
        <v>54</v>
      </c>
      <c r="E64" s="2" t="s">
        <v>177</v>
      </c>
      <c r="F64" s="8">
        <v>1</v>
      </c>
      <c r="G64" s="2" t="s">
        <v>21</v>
      </c>
      <c r="H64" s="2" t="s">
        <v>178</v>
      </c>
      <c r="I64" s="8">
        <v>0.75</v>
      </c>
      <c r="J64" s="11">
        <v>7</v>
      </c>
      <c r="K64" s="12">
        <f>I64*J64</f>
        <v>5.25</v>
      </c>
      <c r="L64" s="19"/>
      <c r="M64" s="41"/>
    </row>
    <row r="65" spans="1:13" x14ac:dyDescent="0.25">
      <c r="A65" s="2" t="s">
        <v>214</v>
      </c>
      <c r="B65" s="8" t="s">
        <v>1</v>
      </c>
      <c r="C65" s="8" t="s">
        <v>105</v>
      </c>
      <c r="D65" s="8" t="s">
        <v>54</v>
      </c>
      <c r="E65" s="2" t="s">
        <v>17</v>
      </c>
      <c r="F65" s="8">
        <v>1</v>
      </c>
      <c r="G65" s="2" t="s">
        <v>21</v>
      </c>
      <c r="H65" s="2" t="s">
        <v>225</v>
      </c>
      <c r="I65" s="8">
        <v>0.75</v>
      </c>
      <c r="J65" s="11">
        <v>7</v>
      </c>
      <c r="K65" s="12">
        <f>I65*J65</f>
        <v>5.25</v>
      </c>
      <c r="L65" s="1"/>
      <c r="M65" s="41"/>
    </row>
    <row r="66" spans="1:13" x14ac:dyDescent="0.25">
      <c r="A66" s="2" t="s">
        <v>214</v>
      </c>
      <c r="B66" s="8" t="s">
        <v>1</v>
      </c>
      <c r="C66" s="8" t="s">
        <v>105</v>
      </c>
      <c r="D66" s="8" t="s">
        <v>54</v>
      </c>
      <c r="E66" s="2" t="s">
        <v>106</v>
      </c>
      <c r="F66" s="8">
        <v>4</v>
      </c>
      <c r="G66" s="2" t="s">
        <v>21</v>
      </c>
      <c r="H66" s="2" t="s">
        <v>224</v>
      </c>
      <c r="I66" s="8">
        <v>0.75</v>
      </c>
      <c r="J66" s="11">
        <v>3</v>
      </c>
      <c r="K66" s="12">
        <f>I66*J66</f>
        <v>2.25</v>
      </c>
      <c r="L66" s="1"/>
      <c r="M66" s="41"/>
    </row>
    <row r="67" spans="1:13" x14ac:dyDescent="0.25">
      <c r="A67" s="2" t="s">
        <v>258</v>
      </c>
      <c r="B67" s="8" t="s">
        <v>1</v>
      </c>
      <c r="C67" s="8" t="s">
        <v>16</v>
      </c>
      <c r="D67" s="8" t="s">
        <v>3</v>
      </c>
      <c r="E67" s="2" t="s">
        <v>259</v>
      </c>
      <c r="F67" s="8">
        <v>4</v>
      </c>
      <c r="G67" s="2" t="s">
        <v>21</v>
      </c>
      <c r="H67" s="34">
        <v>5.3148148148148146E-2</v>
      </c>
      <c r="I67" s="35">
        <v>1</v>
      </c>
      <c r="J67" s="12">
        <v>3</v>
      </c>
      <c r="K67" s="12">
        <f>I67*J67</f>
        <v>3</v>
      </c>
      <c r="L67" s="1"/>
      <c r="M67" s="41"/>
    </row>
    <row r="68" spans="1:13" x14ac:dyDescent="0.25">
      <c r="A68" s="2" t="s">
        <v>48</v>
      </c>
      <c r="B68" s="8" t="s">
        <v>1</v>
      </c>
      <c r="C68" s="8" t="s">
        <v>2</v>
      </c>
      <c r="D68" s="8" t="s">
        <v>3</v>
      </c>
      <c r="E68" s="2" t="s">
        <v>49</v>
      </c>
      <c r="F68" s="8">
        <v>5</v>
      </c>
      <c r="G68" s="2" t="s">
        <v>130</v>
      </c>
      <c r="H68" s="2" t="s">
        <v>50</v>
      </c>
      <c r="I68" s="8">
        <v>1</v>
      </c>
      <c r="J68" s="11">
        <v>0.5</v>
      </c>
      <c r="K68" s="12">
        <f>I68*J68</f>
        <v>0.5</v>
      </c>
      <c r="L68" s="19"/>
    </row>
    <row r="69" spans="1:13" x14ac:dyDescent="0.25">
      <c r="A69" s="2" t="s">
        <v>48</v>
      </c>
      <c r="B69" s="8" t="s">
        <v>1</v>
      </c>
      <c r="C69" s="8" t="s">
        <v>62</v>
      </c>
      <c r="D69" s="8" t="s">
        <v>63</v>
      </c>
      <c r="E69" s="2" t="s">
        <v>55</v>
      </c>
      <c r="F69" s="8">
        <v>1</v>
      </c>
      <c r="G69" s="2" t="s">
        <v>130</v>
      </c>
      <c r="H69" s="2" t="s">
        <v>64</v>
      </c>
      <c r="I69" s="8">
        <v>0.25</v>
      </c>
      <c r="J69" s="11">
        <f>7/4</f>
        <v>1.75</v>
      </c>
      <c r="K69" s="12">
        <f>I69*J69</f>
        <v>0.4375</v>
      </c>
      <c r="L69" s="19"/>
    </row>
    <row r="70" spans="1:13" x14ac:dyDescent="0.25">
      <c r="A70" s="2" t="s">
        <v>48</v>
      </c>
      <c r="B70" s="8" t="s">
        <v>1</v>
      </c>
      <c r="C70" s="8" t="s">
        <v>62</v>
      </c>
      <c r="D70" s="8" t="s">
        <v>63</v>
      </c>
      <c r="E70" s="2" t="s">
        <v>65</v>
      </c>
      <c r="F70" s="8">
        <v>1</v>
      </c>
      <c r="G70" s="2" t="s">
        <v>130</v>
      </c>
      <c r="H70" s="2" t="s">
        <v>66</v>
      </c>
      <c r="I70" s="8">
        <v>0.25</v>
      </c>
      <c r="J70" s="11">
        <f>7/4</f>
        <v>1.75</v>
      </c>
      <c r="K70" s="12">
        <f>I70*J70</f>
        <v>0.4375</v>
      </c>
      <c r="L70" s="19"/>
    </row>
    <row r="71" spans="1:13" x14ac:dyDescent="0.25">
      <c r="A71" s="2" t="s">
        <v>191</v>
      </c>
      <c r="B71" s="8" t="s">
        <v>1</v>
      </c>
      <c r="C71" s="8" t="s">
        <v>62</v>
      </c>
      <c r="D71" s="8" t="s">
        <v>63</v>
      </c>
      <c r="E71" s="2" t="s">
        <v>75</v>
      </c>
      <c r="F71" s="8">
        <v>1</v>
      </c>
      <c r="G71" s="2" t="s">
        <v>130</v>
      </c>
      <c r="H71" s="2" t="s">
        <v>194</v>
      </c>
      <c r="I71" s="8">
        <v>0.25</v>
      </c>
      <c r="J71" s="11">
        <v>7</v>
      </c>
      <c r="K71" s="12">
        <f>I71*J71</f>
        <v>1.75</v>
      </c>
      <c r="L71" s="1"/>
    </row>
    <row r="72" spans="1:13" x14ac:dyDescent="0.25">
      <c r="A72" s="2" t="s">
        <v>191</v>
      </c>
      <c r="B72" s="8" t="s">
        <v>1</v>
      </c>
      <c r="C72" s="8" t="s">
        <v>62</v>
      </c>
      <c r="D72" s="8" t="s">
        <v>63</v>
      </c>
      <c r="E72" s="2" t="s">
        <v>192</v>
      </c>
      <c r="F72" s="8">
        <v>3</v>
      </c>
      <c r="G72" s="2" t="s">
        <v>130</v>
      </c>
      <c r="H72" s="2" t="s">
        <v>193</v>
      </c>
      <c r="I72" s="8">
        <v>0.25</v>
      </c>
      <c r="J72" s="11">
        <v>4</v>
      </c>
      <c r="K72" s="12">
        <f>I72*J72</f>
        <v>1</v>
      </c>
      <c r="L72" s="1"/>
    </row>
    <row r="73" spans="1:13" x14ac:dyDescent="0.25">
      <c r="A73" s="2" t="s">
        <v>262</v>
      </c>
      <c r="B73" s="8" t="s">
        <v>1</v>
      </c>
      <c r="C73" s="8" t="s">
        <v>16</v>
      </c>
      <c r="D73" s="8" t="s">
        <v>3</v>
      </c>
      <c r="E73" s="2" t="s">
        <v>177</v>
      </c>
      <c r="F73" s="8">
        <v>2</v>
      </c>
      <c r="G73" s="37" t="s">
        <v>47</v>
      </c>
      <c r="H73" s="37"/>
      <c r="I73" s="38">
        <v>1</v>
      </c>
      <c r="J73" s="39">
        <v>5</v>
      </c>
      <c r="K73" s="12">
        <f>I73*J73</f>
        <v>5</v>
      </c>
      <c r="L73" s="40"/>
    </row>
    <row r="74" spans="1:13" x14ac:dyDescent="0.25">
      <c r="A74" s="2" t="s">
        <v>258</v>
      </c>
      <c r="B74" s="8" t="s">
        <v>1</v>
      </c>
      <c r="C74" s="8" t="s">
        <v>16</v>
      </c>
      <c r="D74" s="8" t="s">
        <v>3</v>
      </c>
      <c r="E74" s="2" t="s">
        <v>259</v>
      </c>
      <c r="F74" s="8">
        <v>1</v>
      </c>
      <c r="G74" s="2" t="s">
        <v>47</v>
      </c>
      <c r="H74" s="34">
        <v>5.1805555555555556E-2</v>
      </c>
      <c r="I74" s="35">
        <v>1</v>
      </c>
      <c r="J74" s="12">
        <v>7</v>
      </c>
      <c r="K74" s="12">
        <f>I74*J74</f>
        <v>7</v>
      </c>
      <c r="L74" s="1"/>
    </row>
    <row r="75" spans="1:13" x14ac:dyDescent="0.25">
      <c r="A75" s="2" t="s">
        <v>48</v>
      </c>
      <c r="B75" s="8" t="s">
        <v>1</v>
      </c>
      <c r="C75" s="8" t="s">
        <v>53</v>
      </c>
      <c r="D75" s="8" t="s">
        <v>54</v>
      </c>
      <c r="E75" s="2" t="s">
        <v>55</v>
      </c>
      <c r="F75" s="8">
        <v>3</v>
      </c>
      <c r="G75" s="2" t="s">
        <v>165</v>
      </c>
      <c r="H75" s="2" t="s">
        <v>56</v>
      </c>
      <c r="I75" s="8">
        <v>0.75</v>
      </c>
      <c r="J75" s="11">
        <v>1</v>
      </c>
      <c r="K75" s="12">
        <f>I75*J75</f>
        <v>0.75</v>
      </c>
      <c r="L75" s="19"/>
    </row>
    <row r="76" spans="1:13" x14ac:dyDescent="0.25">
      <c r="A76" s="2" t="s">
        <v>48</v>
      </c>
      <c r="B76" s="8" t="s">
        <v>1</v>
      </c>
      <c r="C76" s="8" t="s">
        <v>62</v>
      </c>
      <c r="D76" s="8" t="s">
        <v>63</v>
      </c>
      <c r="E76" s="2" t="s">
        <v>55</v>
      </c>
      <c r="F76" s="8">
        <v>1</v>
      </c>
      <c r="G76" s="2" t="s">
        <v>128</v>
      </c>
      <c r="H76" s="2" t="s">
        <v>64</v>
      </c>
      <c r="I76" s="8">
        <v>0.25</v>
      </c>
      <c r="J76" s="11">
        <f>7/4</f>
        <v>1.75</v>
      </c>
      <c r="K76" s="12">
        <f>I76*J76</f>
        <v>0.4375</v>
      </c>
      <c r="L76" s="19"/>
    </row>
    <row r="77" spans="1:13" x14ac:dyDescent="0.25">
      <c r="A77" s="2" t="s">
        <v>48</v>
      </c>
      <c r="B77" s="8" t="s">
        <v>1</v>
      </c>
      <c r="C77" s="8" t="s">
        <v>62</v>
      </c>
      <c r="D77" s="8" t="s">
        <v>63</v>
      </c>
      <c r="E77" s="2" t="s">
        <v>65</v>
      </c>
      <c r="F77" s="8">
        <v>1</v>
      </c>
      <c r="G77" s="2" t="s">
        <v>128</v>
      </c>
      <c r="H77" s="2" t="s">
        <v>66</v>
      </c>
      <c r="I77" s="8">
        <v>0.25</v>
      </c>
      <c r="J77" s="11">
        <f>7/4</f>
        <v>1.75</v>
      </c>
      <c r="K77" s="12">
        <f>I77*J77</f>
        <v>0.4375</v>
      </c>
      <c r="L77" s="19"/>
    </row>
    <row r="78" spans="1:13" x14ac:dyDescent="0.25">
      <c r="A78" s="2" t="s">
        <v>191</v>
      </c>
      <c r="B78" s="8" t="s">
        <v>1</v>
      </c>
      <c r="C78" s="8" t="s">
        <v>74</v>
      </c>
      <c r="D78" s="8" t="s">
        <v>63</v>
      </c>
      <c r="E78" s="2" t="s">
        <v>208</v>
      </c>
      <c r="F78" s="8">
        <v>2</v>
      </c>
      <c r="G78" s="2" t="s">
        <v>79</v>
      </c>
      <c r="H78" s="2" t="s">
        <v>209</v>
      </c>
      <c r="I78" s="8">
        <v>0.25</v>
      </c>
      <c r="J78" s="11">
        <v>5</v>
      </c>
      <c r="K78" s="12">
        <f>I78*J78</f>
        <v>1.25</v>
      </c>
      <c r="L78" s="1"/>
    </row>
    <row r="79" spans="1:13" x14ac:dyDescent="0.25">
      <c r="A79" s="2" t="s">
        <v>262</v>
      </c>
      <c r="B79" s="8" t="s">
        <v>1</v>
      </c>
      <c r="C79" s="8" t="s">
        <v>16</v>
      </c>
      <c r="D79" s="8" t="s">
        <v>3</v>
      </c>
      <c r="E79" s="2" t="s">
        <v>263</v>
      </c>
      <c r="F79" s="8">
        <v>4</v>
      </c>
      <c r="G79" s="37" t="s">
        <v>18</v>
      </c>
      <c r="H79" s="37"/>
      <c r="I79" s="38">
        <v>1</v>
      </c>
      <c r="J79" s="39">
        <v>3</v>
      </c>
      <c r="K79" s="12">
        <f>I79*J79</f>
        <v>3</v>
      </c>
      <c r="L79" s="40"/>
    </row>
    <row r="80" spans="1:13" x14ac:dyDescent="0.25">
      <c r="A80" s="2" t="s">
        <v>262</v>
      </c>
      <c r="B80" s="8" t="s">
        <v>1</v>
      </c>
      <c r="C80" s="8" t="s">
        <v>59</v>
      </c>
      <c r="D80" s="8" t="s">
        <v>54</v>
      </c>
      <c r="E80" s="2" t="s">
        <v>264</v>
      </c>
      <c r="F80" s="8">
        <v>1</v>
      </c>
      <c r="G80" s="37" t="s">
        <v>18</v>
      </c>
      <c r="H80" s="37"/>
      <c r="I80" s="38">
        <v>0.5</v>
      </c>
      <c r="J80" s="39">
        <v>7</v>
      </c>
      <c r="K80" s="12">
        <f>I80*J80</f>
        <v>3.5</v>
      </c>
      <c r="L80" s="40"/>
    </row>
    <row r="81" spans="1:12" x14ac:dyDescent="0.25">
      <c r="A81" s="2" t="s">
        <v>48</v>
      </c>
      <c r="B81" s="8" t="s">
        <v>1</v>
      </c>
      <c r="C81" s="8" t="s">
        <v>59</v>
      </c>
      <c r="D81" s="8" t="s">
        <v>54</v>
      </c>
      <c r="E81" s="2" t="s">
        <v>60</v>
      </c>
      <c r="F81" s="8">
        <v>1</v>
      </c>
      <c r="G81" s="2" t="s">
        <v>18</v>
      </c>
      <c r="H81" s="2" t="s">
        <v>61</v>
      </c>
      <c r="I81" s="8">
        <v>0.5</v>
      </c>
      <c r="J81" s="11">
        <f>7/3</f>
        <v>2.3333333333333335</v>
      </c>
      <c r="K81" s="12">
        <f>I81*J81</f>
        <v>1.1666666666666667</v>
      </c>
      <c r="L81" s="19"/>
    </row>
    <row r="82" spans="1:12" x14ac:dyDescent="0.25">
      <c r="A82" s="2" t="s">
        <v>48</v>
      </c>
      <c r="B82" s="8" t="s">
        <v>1</v>
      </c>
      <c r="C82" s="8" t="s">
        <v>16</v>
      </c>
      <c r="D82" s="8" t="s">
        <v>3</v>
      </c>
      <c r="E82" s="2" t="s">
        <v>51</v>
      </c>
      <c r="F82" s="8">
        <v>4</v>
      </c>
      <c r="G82" s="2" t="s">
        <v>18</v>
      </c>
      <c r="H82" s="2" t="s">
        <v>52</v>
      </c>
      <c r="I82" s="8">
        <v>1</v>
      </c>
      <c r="J82" s="11">
        <v>1</v>
      </c>
      <c r="K82" s="12">
        <f>I82*J82</f>
        <v>1</v>
      </c>
      <c r="L82" s="19"/>
    </row>
    <row r="83" spans="1:12" x14ac:dyDescent="0.25">
      <c r="A83" s="2" t="s">
        <v>191</v>
      </c>
      <c r="B83" s="8" t="s">
        <v>1</v>
      </c>
      <c r="C83" s="8" t="s">
        <v>74</v>
      </c>
      <c r="D83" s="8" t="s">
        <v>63</v>
      </c>
      <c r="E83" s="2" t="s">
        <v>10</v>
      </c>
      <c r="F83" s="8">
        <v>3</v>
      </c>
      <c r="G83" s="2" t="s">
        <v>89</v>
      </c>
      <c r="H83" s="2" t="s">
        <v>213</v>
      </c>
      <c r="I83" s="8">
        <v>0.25</v>
      </c>
      <c r="J83" s="11">
        <v>4</v>
      </c>
      <c r="K83" s="12">
        <f>I83*J83</f>
        <v>1</v>
      </c>
      <c r="L83" s="1"/>
    </row>
    <row r="84" spans="1:12" x14ac:dyDescent="0.25">
      <c r="A84" s="2" t="s">
        <v>0</v>
      </c>
      <c r="B84" s="8" t="s">
        <v>1</v>
      </c>
      <c r="C84" s="8" t="s">
        <v>16</v>
      </c>
      <c r="D84" s="8" t="s">
        <v>3</v>
      </c>
      <c r="E84" s="2" t="s">
        <v>10</v>
      </c>
      <c r="F84" s="8">
        <v>5</v>
      </c>
      <c r="G84" s="2" t="s">
        <v>43</v>
      </c>
      <c r="H84" s="2" t="s">
        <v>44</v>
      </c>
      <c r="I84" s="8">
        <v>1</v>
      </c>
      <c r="J84" s="11">
        <v>2</v>
      </c>
      <c r="K84" s="12">
        <f>I84*J84</f>
        <v>2</v>
      </c>
      <c r="L84" s="19"/>
    </row>
    <row r="85" spans="1:12" x14ac:dyDescent="0.25">
      <c r="A85" s="2" t="s">
        <v>214</v>
      </c>
      <c r="B85" s="8" t="s">
        <v>1</v>
      </c>
      <c r="C85" s="8" t="s">
        <v>105</v>
      </c>
      <c r="D85" s="8" t="s">
        <v>54</v>
      </c>
      <c r="E85" s="2" t="s">
        <v>10</v>
      </c>
      <c r="F85" s="8">
        <v>1</v>
      </c>
      <c r="G85" s="2" t="s">
        <v>43</v>
      </c>
      <c r="H85" s="2" t="s">
        <v>232</v>
      </c>
      <c r="I85" s="8">
        <v>0.75</v>
      </c>
      <c r="J85" s="11">
        <v>7</v>
      </c>
      <c r="K85" s="12">
        <f>I85*J85</f>
        <v>5.25</v>
      </c>
      <c r="L85" s="1"/>
    </row>
    <row r="86" spans="1:12" x14ac:dyDescent="0.25">
      <c r="A86" s="2" t="s">
        <v>135</v>
      </c>
      <c r="B86" s="8" t="s">
        <v>73</v>
      </c>
      <c r="C86" s="8" t="s">
        <v>16</v>
      </c>
      <c r="D86" s="8" t="s">
        <v>3</v>
      </c>
      <c r="E86" s="2" t="s">
        <v>29</v>
      </c>
      <c r="F86" s="8">
        <v>4</v>
      </c>
      <c r="G86" s="2" t="s">
        <v>30</v>
      </c>
      <c r="H86" s="2" t="s">
        <v>142</v>
      </c>
      <c r="I86" s="8">
        <v>1</v>
      </c>
      <c r="J86" s="11">
        <v>3</v>
      </c>
      <c r="K86" s="12">
        <f>I86*J86</f>
        <v>3</v>
      </c>
      <c r="L86" s="19"/>
    </row>
    <row r="87" spans="1:12" x14ac:dyDescent="0.25">
      <c r="A87" s="2" t="s">
        <v>0</v>
      </c>
      <c r="B87" s="8" t="s">
        <v>1</v>
      </c>
      <c r="C87" s="8" t="s">
        <v>16</v>
      </c>
      <c r="D87" s="8" t="s">
        <v>3</v>
      </c>
      <c r="E87" s="2" t="s">
        <v>29</v>
      </c>
      <c r="F87" s="13" t="s">
        <v>160</v>
      </c>
      <c r="G87" s="2" t="s">
        <v>30</v>
      </c>
      <c r="H87" s="2" t="s">
        <v>31</v>
      </c>
      <c r="I87" s="8">
        <v>1</v>
      </c>
      <c r="J87" s="11">
        <v>0.5</v>
      </c>
      <c r="K87" s="12">
        <f>I87*J87</f>
        <v>0.5</v>
      </c>
      <c r="L87" s="19"/>
    </row>
    <row r="88" spans="1:12" x14ac:dyDescent="0.25">
      <c r="A88" s="2" t="s">
        <v>214</v>
      </c>
      <c r="B88" s="8" t="s">
        <v>1</v>
      </c>
      <c r="C88" s="8" t="s">
        <v>105</v>
      </c>
      <c r="D88" s="8" t="s">
        <v>54</v>
      </c>
      <c r="E88" s="2" t="s">
        <v>29</v>
      </c>
      <c r="F88" s="8">
        <v>1</v>
      </c>
      <c r="G88" s="2" t="s">
        <v>30</v>
      </c>
      <c r="H88" s="2" t="s">
        <v>31</v>
      </c>
      <c r="I88" s="8">
        <v>0.75</v>
      </c>
      <c r="J88" s="11">
        <v>7</v>
      </c>
      <c r="K88" s="12">
        <f>I88*J88</f>
        <v>5.25</v>
      </c>
      <c r="L88" s="1"/>
    </row>
    <row r="89" spans="1:12" x14ac:dyDescent="0.25">
      <c r="A89" s="2" t="s">
        <v>48</v>
      </c>
      <c r="B89" s="8" t="s">
        <v>1</v>
      </c>
      <c r="C89" s="8" t="s">
        <v>2</v>
      </c>
      <c r="D89" s="8" t="s">
        <v>3</v>
      </c>
      <c r="E89" s="2" t="s">
        <v>49</v>
      </c>
      <c r="F89" s="8">
        <v>5</v>
      </c>
      <c r="G89" s="2" t="s">
        <v>5</v>
      </c>
      <c r="H89" s="2" t="s">
        <v>50</v>
      </c>
      <c r="I89" s="8">
        <v>1</v>
      </c>
      <c r="J89" s="11">
        <v>0.5</v>
      </c>
      <c r="K89" s="12">
        <f>I89*J89</f>
        <v>0.5</v>
      </c>
      <c r="L89" s="19"/>
    </row>
    <row r="90" spans="1:12" x14ac:dyDescent="0.25">
      <c r="A90" s="2" t="s">
        <v>102</v>
      </c>
      <c r="B90" s="8" t="s">
        <v>73</v>
      </c>
      <c r="C90" s="8" t="s">
        <v>114</v>
      </c>
      <c r="D90" s="8" t="s">
        <v>54</v>
      </c>
      <c r="E90" s="2" t="s">
        <v>87</v>
      </c>
      <c r="F90" s="8">
        <v>1</v>
      </c>
      <c r="G90" s="2" t="s">
        <v>115</v>
      </c>
      <c r="H90" s="2" t="s">
        <v>117</v>
      </c>
      <c r="I90" s="8">
        <v>0.5</v>
      </c>
      <c r="J90" s="11">
        <v>7</v>
      </c>
      <c r="K90" s="12">
        <f>I90*J90</f>
        <v>3.5</v>
      </c>
      <c r="L90" s="19"/>
    </row>
    <row r="91" spans="1:12" x14ac:dyDescent="0.25">
      <c r="A91" s="2" t="s">
        <v>214</v>
      </c>
      <c r="B91" s="8" t="s">
        <v>1</v>
      </c>
      <c r="C91" s="8" t="s">
        <v>114</v>
      </c>
      <c r="D91" s="8" t="s">
        <v>54</v>
      </c>
      <c r="E91" s="2" t="s">
        <v>7</v>
      </c>
      <c r="F91" s="8">
        <v>2</v>
      </c>
      <c r="G91" s="2" t="s">
        <v>115</v>
      </c>
      <c r="H91" s="2" t="s">
        <v>234</v>
      </c>
      <c r="I91" s="8">
        <v>0.5</v>
      </c>
      <c r="J91" s="11">
        <v>5</v>
      </c>
      <c r="K91" s="12">
        <f>I91*J91</f>
        <v>2.5</v>
      </c>
      <c r="L91" s="1"/>
    </row>
    <row r="92" spans="1:12" x14ac:dyDescent="0.25">
      <c r="A92" s="2" t="s">
        <v>214</v>
      </c>
      <c r="B92" s="8" t="s">
        <v>1</v>
      </c>
      <c r="C92" s="8" t="s">
        <v>114</v>
      </c>
      <c r="D92" s="8" t="s">
        <v>54</v>
      </c>
      <c r="E92" s="2" t="s">
        <v>10</v>
      </c>
      <c r="F92" s="8">
        <v>2</v>
      </c>
      <c r="G92" s="2" t="s">
        <v>115</v>
      </c>
      <c r="H92" s="2" t="s">
        <v>235</v>
      </c>
      <c r="I92" s="8">
        <v>0.5</v>
      </c>
      <c r="J92" s="11">
        <v>5</v>
      </c>
      <c r="K92" s="12">
        <f>I92*J92</f>
        <v>2.5</v>
      </c>
      <c r="L92" s="1"/>
    </row>
    <row r="93" spans="1:12" x14ac:dyDescent="0.25">
      <c r="A93" s="2" t="s">
        <v>214</v>
      </c>
      <c r="B93" s="8" t="s">
        <v>1</v>
      </c>
      <c r="C93" s="8" t="s">
        <v>114</v>
      </c>
      <c r="D93" s="8" t="s">
        <v>54</v>
      </c>
      <c r="E93" s="2" t="s">
        <v>84</v>
      </c>
      <c r="F93" s="8">
        <v>3</v>
      </c>
      <c r="G93" s="2" t="s">
        <v>115</v>
      </c>
      <c r="H93" s="2" t="s">
        <v>233</v>
      </c>
      <c r="I93" s="8">
        <v>0.5</v>
      </c>
      <c r="J93" s="11">
        <v>4</v>
      </c>
      <c r="K93" s="12">
        <f>I93*J93</f>
        <v>2</v>
      </c>
      <c r="L93" s="1"/>
    </row>
    <row r="94" spans="1:12" x14ac:dyDescent="0.25">
      <c r="A94" s="2" t="s">
        <v>262</v>
      </c>
      <c r="B94" s="8" t="s">
        <v>1</v>
      </c>
      <c r="C94" s="8" t="s">
        <v>53</v>
      </c>
      <c r="D94" s="8" t="s">
        <v>54</v>
      </c>
      <c r="E94" s="2" t="s">
        <v>177</v>
      </c>
      <c r="F94" s="8">
        <v>1</v>
      </c>
      <c r="G94" s="37" t="s">
        <v>218</v>
      </c>
      <c r="H94" s="37"/>
      <c r="I94" s="38">
        <v>0.75</v>
      </c>
      <c r="J94" s="39">
        <v>7</v>
      </c>
      <c r="K94" s="12">
        <f>I94*J94</f>
        <v>5.25</v>
      </c>
      <c r="L94" s="40"/>
    </row>
    <row r="95" spans="1:12" x14ac:dyDescent="0.25">
      <c r="A95" s="2" t="s">
        <v>214</v>
      </c>
      <c r="B95" s="8" t="s">
        <v>1</v>
      </c>
      <c r="C95" s="8" t="s">
        <v>53</v>
      </c>
      <c r="D95" s="8" t="s">
        <v>54</v>
      </c>
      <c r="E95" s="2" t="s">
        <v>17</v>
      </c>
      <c r="F95" s="8">
        <v>4</v>
      </c>
      <c r="G95" s="2" t="s">
        <v>218</v>
      </c>
      <c r="H95" s="2" t="s">
        <v>220</v>
      </c>
      <c r="I95" s="8">
        <v>0.75</v>
      </c>
      <c r="J95" s="11">
        <v>3</v>
      </c>
      <c r="K95" s="12">
        <f>I95*J95</f>
        <v>2.25</v>
      </c>
      <c r="L95" s="1"/>
    </row>
    <row r="96" spans="1:12" x14ac:dyDescent="0.25">
      <c r="A96" s="2" t="s">
        <v>48</v>
      </c>
      <c r="B96" s="8" t="s">
        <v>1</v>
      </c>
      <c r="C96" s="8" t="s">
        <v>67</v>
      </c>
      <c r="D96" s="8" t="s">
        <v>63</v>
      </c>
      <c r="E96" s="2" t="s">
        <v>68</v>
      </c>
      <c r="F96" s="8">
        <v>4</v>
      </c>
      <c r="G96" s="2" t="s">
        <v>94</v>
      </c>
      <c r="H96" s="2" t="s">
        <v>71</v>
      </c>
      <c r="I96" s="8">
        <v>0.25</v>
      </c>
      <c r="J96" s="11">
        <f>3/4</f>
        <v>0.75</v>
      </c>
      <c r="K96" s="12">
        <f>I96*J96</f>
        <v>0.1875</v>
      </c>
      <c r="L96" s="19"/>
    </row>
    <row r="97" spans="1:12" x14ac:dyDescent="0.25">
      <c r="A97" s="2" t="s">
        <v>214</v>
      </c>
      <c r="B97" s="8" t="s">
        <v>1</v>
      </c>
      <c r="C97" s="8" t="s">
        <v>67</v>
      </c>
      <c r="D97" s="8" t="s">
        <v>63</v>
      </c>
      <c r="E97" s="2" t="s">
        <v>32</v>
      </c>
      <c r="F97" s="8">
        <v>3</v>
      </c>
      <c r="G97" s="2" t="s">
        <v>94</v>
      </c>
      <c r="H97" s="2" t="s">
        <v>245</v>
      </c>
      <c r="I97" s="8">
        <v>0.25</v>
      </c>
      <c r="J97" s="11">
        <v>4</v>
      </c>
      <c r="K97" s="12">
        <f>I97*J97</f>
        <v>1</v>
      </c>
      <c r="L97" s="1"/>
    </row>
    <row r="98" spans="1:12" x14ac:dyDescent="0.25">
      <c r="A98" s="2" t="s">
        <v>214</v>
      </c>
      <c r="B98" s="8" t="s">
        <v>1</v>
      </c>
      <c r="C98" s="8" t="s">
        <v>67</v>
      </c>
      <c r="D98" s="8" t="s">
        <v>63</v>
      </c>
      <c r="E98" s="2" t="s">
        <v>81</v>
      </c>
      <c r="F98" s="8">
        <v>5</v>
      </c>
      <c r="G98" s="2" t="s">
        <v>94</v>
      </c>
      <c r="H98" s="2" t="s">
        <v>244</v>
      </c>
      <c r="I98" s="8">
        <v>0.25</v>
      </c>
      <c r="J98" s="11">
        <v>2</v>
      </c>
      <c r="K98" s="12">
        <f>I98*J98</f>
        <v>0.5</v>
      </c>
      <c r="L98" s="1"/>
    </row>
    <row r="99" spans="1:12" x14ac:dyDescent="0.25">
      <c r="A99" s="2" t="s">
        <v>48</v>
      </c>
      <c r="B99" s="8" t="s">
        <v>1</v>
      </c>
      <c r="C99" s="8" t="s">
        <v>53</v>
      </c>
      <c r="D99" s="8" t="s">
        <v>54</v>
      </c>
      <c r="E99" s="2" t="s">
        <v>57</v>
      </c>
      <c r="F99" s="8">
        <v>3</v>
      </c>
      <c r="G99" s="2" t="s">
        <v>164</v>
      </c>
      <c r="H99" s="2" t="s">
        <v>58</v>
      </c>
      <c r="I99" s="8">
        <v>0.75</v>
      </c>
      <c r="J99" s="11">
        <f>4/3</f>
        <v>1.3333333333333333</v>
      </c>
      <c r="K99" s="12">
        <f>I99*J99</f>
        <v>1</v>
      </c>
      <c r="L99" s="19"/>
    </row>
    <row r="100" spans="1:12" x14ac:dyDescent="0.25">
      <c r="A100" s="2" t="s">
        <v>48</v>
      </c>
      <c r="B100" s="8" t="s">
        <v>1</v>
      </c>
      <c r="C100" s="8" t="s">
        <v>62</v>
      </c>
      <c r="D100" s="8" t="s">
        <v>63</v>
      </c>
      <c r="E100" s="2" t="s">
        <v>65</v>
      </c>
      <c r="F100" s="8">
        <v>1</v>
      </c>
      <c r="G100" s="2" t="s">
        <v>169</v>
      </c>
      <c r="H100" s="2" t="s">
        <v>66</v>
      </c>
      <c r="I100" s="8">
        <v>0.25</v>
      </c>
      <c r="J100" s="11">
        <f>7/4</f>
        <v>1.75</v>
      </c>
      <c r="K100" s="12">
        <f>I100*J100</f>
        <v>0.4375</v>
      </c>
      <c r="L100" s="19"/>
    </row>
    <row r="101" spans="1:12" x14ac:dyDescent="0.25">
      <c r="A101" s="2" t="s">
        <v>191</v>
      </c>
      <c r="B101" s="8" t="s">
        <v>1</v>
      </c>
      <c r="C101" s="8" t="s">
        <v>62</v>
      </c>
      <c r="D101" s="8" t="s">
        <v>63</v>
      </c>
      <c r="E101" s="2" t="s">
        <v>32</v>
      </c>
      <c r="F101" s="8">
        <v>6</v>
      </c>
      <c r="G101" s="2" t="s">
        <v>169</v>
      </c>
      <c r="H101" s="2" t="s">
        <v>203</v>
      </c>
      <c r="I101" s="8">
        <v>0.25</v>
      </c>
      <c r="J101" s="11">
        <v>1</v>
      </c>
      <c r="K101" s="12">
        <f>I101*J101</f>
        <v>0.25</v>
      </c>
      <c r="L101" s="1"/>
    </row>
    <row r="102" spans="1:12" x14ac:dyDescent="0.25">
      <c r="A102" s="2" t="s">
        <v>48</v>
      </c>
      <c r="B102" s="8" t="s">
        <v>1</v>
      </c>
      <c r="C102" s="8" t="s">
        <v>53</v>
      </c>
      <c r="D102" s="8" t="s">
        <v>54</v>
      </c>
      <c r="E102" s="2" t="s">
        <v>57</v>
      </c>
      <c r="F102" s="8">
        <v>3</v>
      </c>
      <c r="G102" s="2" t="s">
        <v>163</v>
      </c>
      <c r="H102" s="2" t="s">
        <v>58</v>
      </c>
      <c r="I102" s="8">
        <v>0.75</v>
      </c>
      <c r="J102" s="11">
        <f>4/3</f>
        <v>1.3333333333333333</v>
      </c>
      <c r="K102" s="12">
        <f>I102*J102</f>
        <v>1</v>
      </c>
      <c r="L102" s="19"/>
    </row>
    <row r="103" spans="1:12" x14ac:dyDescent="0.25">
      <c r="A103" s="2" t="s">
        <v>214</v>
      </c>
      <c r="B103" s="8" t="s">
        <v>1</v>
      </c>
      <c r="C103" s="8" t="s">
        <v>53</v>
      </c>
      <c r="D103" s="8" t="s">
        <v>54</v>
      </c>
      <c r="E103" s="2" t="s">
        <v>192</v>
      </c>
      <c r="F103" s="8">
        <v>3</v>
      </c>
      <c r="G103" s="2" t="s">
        <v>163</v>
      </c>
      <c r="H103" s="2" t="s">
        <v>217</v>
      </c>
      <c r="I103" s="8">
        <v>0.75</v>
      </c>
      <c r="J103" s="11">
        <v>4</v>
      </c>
      <c r="K103" s="12">
        <f>I103*J103</f>
        <v>3</v>
      </c>
      <c r="L103" s="1"/>
    </row>
    <row r="104" spans="1:12" x14ac:dyDescent="0.25">
      <c r="A104" s="2" t="s">
        <v>214</v>
      </c>
      <c r="B104" s="8" t="s">
        <v>1</v>
      </c>
      <c r="C104" s="8" t="s">
        <v>53</v>
      </c>
      <c r="D104" s="8" t="s">
        <v>54</v>
      </c>
      <c r="E104" s="2" t="s">
        <v>215</v>
      </c>
      <c r="F104" s="8">
        <v>6</v>
      </c>
      <c r="G104" s="2" t="s">
        <v>163</v>
      </c>
      <c r="H104" s="2" t="s">
        <v>216</v>
      </c>
      <c r="I104" s="8">
        <v>0.75</v>
      </c>
      <c r="J104" s="11">
        <v>1</v>
      </c>
      <c r="K104" s="12">
        <f>I104*J104</f>
        <v>0.75</v>
      </c>
      <c r="L104" s="1"/>
    </row>
    <row r="105" spans="1:12" x14ac:dyDescent="0.25">
      <c r="A105" s="2" t="s">
        <v>135</v>
      </c>
      <c r="B105" s="8" t="s">
        <v>73</v>
      </c>
      <c r="C105" s="8" t="s">
        <v>16</v>
      </c>
      <c r="D105" s="8" t="s">
        <v>3</v>
      </c>
      <c r="E105" s="2" t="s">
        <v>87</v>
      </c>
      <c r="F105" s="8">
        <v>4</v>
      </c>
      <c r="G105" s="2" t="s">
        <v>41</v>
      </c>
      <c r="H105" s="2" t="s">
        <v>143</v>
      </c>
      <c r="I105" s="8">
        <v>1</v>
      </c>
      <c r="J105" s="11">
        <v>3</v>
      </c>
      <c r="K105" s="12">
        <f>I105*J105</f>
        <v>3</v>
      </c>
      <c r="L105" s="1"/>
    </row>
    <row r="106" spans="1:12" x14ac:dyDescent="0.25">
      <c r="A106" s="2" t="s">
        <v>102</v>
      </c>
      <c r="B106" s="8" t="s">
        <v>73</v>
      </c>
      <c r="C106" s="8" t="s">
        <v>59</v>
      </c>
      <c r="D106" s="8" t="s">
        <v>54</v>
      </c>
      <c r="E106" s="2" t="s">
        <v>106</v>
      </c>
      <c r="F106" s="8">
        <v>4</v>
      </c>
      <c r="G106" s="2" t="s">
        <v>24</v>
      </c>
      <c r="H106" s="2" t="s">
        <v>121</v>
      </c>
      <c r="I106" s="8">
        <v>0.5</v>
      </c>
      <c r="J106" s="11">
        <v>3</v>
      </c>
      <c r="K106" s="12">
        <f>I106*J106</f>
        <v>1.5</v>
      </c>
      <c r="L106" s="19"/>
    </row>
    <row r="107" spans="1:12" x14ac:dyDescent="0.25">
      <c r="A107" s="2" t="s">
        <v>161</v>
      </c>
      <c r="B107" s="8" t="s">
        <v>1</v>
      </c>
      <c r="C107" s="8" t="s">
        <v>59</v>
      </c>
      <c r="D107" s="8" t="s">
        <v>54</v>
      </c>
      <c r="E107" s="2" t="s">
        <v>60</v>
      </c>
      <c r="F107" s="8">
        <v>1</v>
      </c>
      <c r="G107" s="2" t="s">
        <v>24</v>
      </c>
      <c r="H107" s="2" t="s">
        <v>61</v>
      </c>
      <c r="I107" s="8">
        <v>0.5</v>
      </c>
      <c r="J107" s="11">
        <f>7/3</f>
        <v>2.3333333333333335</v>
      </c>
      <c r="K107" s="12">
        <f>I107*J107</f>
        <v>1.1666666666666667</v>
      </c>
      <c r="L107" s="19"/>
    </row>
    <row r="108" spans="1:12" x14ac:dyDescent="0.25">
      <c r="A108" s="2" t="s">
        <v>48</v>
      </c>
      <c r="B108" s="8" t="s">
        <v>1</v>
      </c>
      <c r="C108" s="8" t="s">
        <v>16</v>
      </c>
      <c r="D108" s="8" t="s">
        <v>3</v>
      </c>
      <c r="E108" s="2" t="s">
        <v>51</v>
      </c>
      <c r="F108" s="8">
        <v>4</v>
      </c>
      <c r="G108" s="2" t="s">
        <v>24</v>
      </c>
      <c r="H108" s="2" t="s">
        <v>52</v>
      </c>
      <c r="I108" s="8">
        <v>1</v>
      </c>
      <c r="J108" s="11">
        <v>1</v>
      </c>
      <c r="K108" s="12">
        <f>I108*J108</f>
        <v>1</v>
      </c>
      <c r="L108" s="19"/>
    </row>
    <row r="109" spans="1:12" x14ac:dyDescent="0.25">
      <c r="A109" s="2" t="s">
        <v>214</v>
      </c>
      <c r="B109" s="8" t="s">
        <v>1</v>
      </c>
      <c r="C109" s="8" t="s">
        <v>59</v>
      </c>
      <c r="D109" s="8" t="s">
        <v>54</v>
      </c>
      <c r="E109" s="2" t="s">
        <v>197</v>
      </c>
      <c r="F109" s="8">
        <v>1</v>
      </c>
      <c r="G109" s="2" t="s">
        <v>24</v>
      </c>
      <c r="H109" s="2" t="s">
        <v>238</v>
      </c>
      <c r="I109" s="8">
        <v>0.5</v>
      </c>
      <c r="J109" s="11">
        <v>7</v>
      </c>
      <c r="K109" s="12">
        <f>I109*J109</f>
        <v>3.5</v>
      </c>
      <c r="L109" s="1"/>
    </row>
    <row r="110" spans="1:12" x14ac:dyDescent="0.25">
      <c r="A110" s="2" t="s">
        <v>214</v>
      </c>
      <c r="B110" s="8" t="s">
        <v>1</v>
      </c>
      <c r="C110" s="8" t="s">
        <v>59</v>
      </c>
      <c r="D110" s="8" t="s">
        <v>54</v>
      </c>
      <c r="E110" s="2" t="s">
        <v>236</v>
      </c>
      <c r="F110" s="8">
        <v>2</v>
      </c>
      <c r="G110" s="2" t="s">
        <v>24</v>
      </c>
      <c r="H110" s="2" t="s">
        <v>237</v>
      </c>
      <c r="I110" s="8">
        <v>0.5</v>
      </c>
      <c r="J110" s="11">
        <v>5</v>
      </c>
      <c r="K110" s="12">
        <f>I110*J110</f>
        <v>2.5</v>
      </c>
      <c r="L110" s="1"/>
    </row>
    <row r="111" spans="1:12" x14ac:dyDescent="0.25">
      <c r="A111" s="2" t="s">
        <v>102</v>
      </c>
      <c r="B111" s="8" t="s">
        <v>73</v>
      </c>
      <c r="C111" s="8" t="s">
        <v>62</v>
      </c>
      <c r="D111" s="8" t="s">
        <v>63</v>
      </c>
      <c r="E111" s="2" t="s">
        <v>87</v>
      </c>
      <c r="F111" s="8">
        <v>2</v>
      </c>
      <c r="G111" s="2" t="s">
        <v>132</v>
      </c>
      <c r="H111" s="2" t="s">
        <v>134</v>
      </c>
      <c r="I111" s="8">
        <v>0.25</v>
      </c>
      <c r="J111" s="11">
        <v>5</v>
      </c>
      <c r="K111" s="12">
        <f>I111*J111</f>
        <v>1.25</v>
      </c>
      <c r="L111" s="19"/>
    </row>
    <row r="112" spans="1:12" x14ac:dyDescent="0.25">
      <c r="A112" s="2" t="s">
        <v>191</v>
      </c>
      <c r="B112" s="8" t="s">
        <v>1</v>
      </c>
      <c r="C112" s="8" t="s">
        <v>62</v>
      </c>
      <c r="D112" s="8" t="s">
        <v>63</v>
      </c>
      <c r="E112" s="2" t="s">
        <v>10</v>
      </c>
      <c r="F112" s="8">
        <v>1</v>
      </c>
      <c r="G112" s="2" t="s">
        <v>132</v>
      </c>
      <c r="H112" s="2" t="s">
        <v>205</v>
      </c>
      <c r="I112" s="8">
        <v>0.25</v>
      </c>
      <c r="J112" s="11">
        <v>7</v>
      </c>
      <c r="K112" s="12">
        <f>I112*J112</f>
        <v>1.75</v>
      </c>
      <c r="L112" s="1"/>
    </row>
    <row r="113" spans="1:12" x14ac:dyDescent="0.25">
      <c r="A113" s="2" t="s">
        <v>191</v>
      </c>
      <c r="B113" s="8" t="s">
        <v>1</v>
      </c>
      <c r="C113" s="8" t="s">
        <v>62</v>
      </c>
      <c r="D113" s="8" t="s">
        <v>63</v>
      </c>
      <c r="E113" s="2" t="s">
        <v>84</v>
      </c>
      <c r="F113" s="8">
        <v>3</v>
      </c>
      <c r="G113" s="2" t="s">
        <v>132</v>
      </c>
      <c r="H113" s="2" t="s">
        <v>204</v>
      </c>
      <c r="I113" s="8">
        <v>0.25</v>
      </c>
      <c r="J113" s="11">
        <v>4</v>
      </c>
      <c r="K113" s="12">
        <f>I113*J113</f>
        <v>1</v>
      </c>
      <c r="L113" s="1"/>
    </row>
    <row r="114" spans="1:12" x14ac:dyDescent="0.25">
      <c r="A114" s="2" t="s">
        <v>191</v>
      </c>
      <c r="B114" s="8" t="s">
        <v>1</v>
      </c>
      <c r="C114" s="8" t="s">
        <v>62</v>
      </c>
      <c r="D114" s="8" t="s">
        <v>63</v>
      </c>
      <c r="E114" s="2" t="s">
        <v>106</v>
      </c>
      <c r="F114" s="8">
        <v>4</v>
      </c>
      <c r="G114" s="2" t="s">
        <v>195</v>
      </c>
      <c r="H114" s="2" t="s">
        <v>196</v>
      </c>
      <c r="I114" s="8">
        <v>0.25</v>
      </c>
      <c r="J114" s="11">
        <v>3</v>
      </c>
      <c r="K114" s="12">
        <f>I114*J114</f>
        <v>0.75</v>
      </c>
      <c r="L114" s="1"/>
    </row>
    <row r="115" spans="1:12" x14ac:dyDescent="0.25">
      <c r="A115" s="2" t="s">
        <v>102</v>
      </c>
      <c r="B115" s="8" t="s">
        <v>73</v>
      </c>
      <c r="C115" s="8" t="s">
        <v>59</v>
      </c>
      <c r="D115" s="8" t="s">
        <v>54</v>
      </c>
      <c r="E115" s="2" t="s">
        <v>87</v>
      </c>
      <c r="F115" s="8">
        <v>2</v>
      </c>
      <c r="G115" s="2" t="s">
        <v>39</v>
      </c>
      <c r="H115" s="2" t="s">
        <v>127</v>
      </c>
      <c r="I115" s="8">
        <v>0.5</v>
      </c>
      <c r="J115" s="11">
        <v>5</v>
      </c>
      <c r="K115" s="12">
        <f>I115*J115</f>
        <v>2.5</v>
      </c>
      <c r="L115" s="19"/>
    </row>
    <row r="116" spans="1:12" x14ac:dyDescent="0.25">
      <c r="A116" s="2" t="s">
        <v>135</v>
      </c>
      <c r="B116" s="8" t="s">
        <v>73</v>
      </c>
      <c r="C116" s="8" t="s">
        <v>16</v>
      </c>
      <c r="D116" s="8" t="s">
        <v>3</v>
      </c>
      <c r="E116" s="2" t="s">
        <v>87</v>
      </c>
      <c r="F116" s="8">
        <v>6</v>
      </c>
      <c r="G116" s="2" t="s">
        <v>39</v>
      </c>
      <c r="H116" s="2" t="s">
        <v>144</v>
      </c>
      <c r="I116" s="8">
        <v>1</v>
      </c>
      <c r="J116" s="11">
        <v>1</v>
      </c>
      <c r="K116" s="12">
        <f>I116*J116</f>
        <v>1</v>
      </c>
      <c r="L116" s="19"/>
    </row>
    <row r="117" spans="1:12" x14ac:dyDescent="0.25">
      <c r="A117" s="2" t="s">
        <v>214</v>
      </c>
      <c r="B117" s="8" t="s">
        <v>1</v>
      </c>
      <c r="C117" s="8" t="s">
        <v>59</v>
      </c>
      <c r="D117" s="8" t="s">
        <v>54</v>
      </c>
      <c r="E117" s="2" t="s">
        <v>10</v>
      </c>
      <c r="F117" s="8">
        <v>1</v>
      </c>
      <c r="G117" s="2" t="s">
        <v>39</v>
      </c>
      <c r="H117" s="2" t="s">
        <v>241</v>
      </c>
      <c r="I117" s="8">
        <v>0.5</v>
      </c>
      <c r="J117" s="11">
        <v>7</v>
      </c>
      <c r="K117" s="12">
        <f>I117*J117</f>
        <v>3.5</v>
      </c>
      <c r="L117" s="1"/>
    </row>
    <row r="118" spans="1:12" x14ac:dyDescent="0.25">
      <c r="A118" s="2" t="s">
        <v>135</v>
      </c>
      <c r="B118" s="8" t="s">
        <v>73</v>
      </c>
      <c r="C118" s="8" t="s">
        <v>16</v>
      </c>
      <c r="D118" s="8" t="s">
        <v>3</v>
      </c>
      <c r="E118" s="2" t="s">
        <v>78</v>
      </c>
      <c r="F118" s="8">
        <v>6</v>
      </c>
      <c r="G118" s="2" t="s">
        <v>119</v>
      </c>
      <c r="H118" s="2" t="s">
        <v>141</v>
      </c>
      <c r="I118" s="8">
        <v>1</v>
      </c>
      <c r="J118" s="11">
        <v>1</v>
      </c>
      <c r="K118" s="12">
        <f>I118*J118</f>
        <v>1</v>
      </c>
      <c r="L118" s="19"/>
    </row>
    <row r="119" spans="1:12" x14ac:dyDescent="0.25">
      <c r="A119" s="2" t="s">
        <v>102</v>
      </c>
      <c r="B119" s="8" t="s">
        <v>73</v>
      </c>
      <c r="C119" s="8" t="s">
        <v>59</v>
      </c>
      <c r="D119" s="8" t="s">
        <v>54</v>
      </c>
      <c r="E119" s="2" t="s">
        <v>118</v>
      </c>
      <c r="F119" s="8">
        <v>6</v>
      </c>
      <c r="G119" s="2" t="s">
        <v>119</v>
      </c>
      <c r="H119" s="2" t="s">
        <v>120</v>
      </c>
      <c r="I119" s="8">
        <v>0.5</v>
      </c>
      <c r="J119" s="11">
        <v>1</v>
      </c>
      <c r="K119" s="12">
        <f>I119*J119</f>
        <v>0.5</v>
      </c>
      <c r="L119" s="19"/>
    </row>
    <row r="120" spans="1:12" x14ac:dyDescent="0.25">
      <c r="A120" s="2" t="s">
        <v>48</v>
      </c>
      <c r="B120" s="8" t="s">
        <v>1</v>
      </c>
      <c r="C120" s="8" t="s">
        <v>70</v>
      </c>
      <c r="D120" s="8" t="s">
        <v>63</v>
      </c>
      <c r="E120" s="2" t="s">
        <v>68</v>
      </c>
      <c r="F120" s="8">
        <v>4</v>
      </c>
      <c r="G120" s="2" t="s">
        <v>100</v>
      </c>
      <c r="H120" s="2" t="s">
        <v>69</v>
      </c>
      <c r="I120" s="8">
        <v>0.25</v>
      </c>
      <c r="J120" s="11">
        <f>3/4</f>
        <v>0.75</v>
      </c>
      <c r="K120" s="12">
        <f>I120*J120</f>
        <v>0.1875</v>
      </c>
      <c r="L120" s="19"/>
    </row>
    <row r="121" spans="1:12" x14ac:dyDescent="0.25">
      <c r="A121" s="2" t="s">
        <v>214</v>
      </c>
      <c r="B121" s="8" t="s">
        <v>1</v>
      </c>
      <c r="C121" s="8" t="s">
        <v>70</v>
      </c>
      <c r="D121" s="8" t="s">
        <v>63</v>
      </c>
      <c r="E121" s="2" t="s">
        <v>252</v>
      </c>
      <c r="F121" s="8">
        <v>4</v>
      </c>
      <c r="G121" s="2" t="s">
        <v>100</v>
      </c>
      <c r="H121" s="2" t="s">
        <v>253</v>
      </c>
      <c r="I121" s="8">
        <v>0.25</v>
      </c>
      <c r="J121" s="11">
        <v>3</v>
      </c>
      <c r="K121" s="12">
        <f>I121*J121</f>
        <v>0.75</v>
      </c>
      <c r="L121" s="1"/>
    </row>
    <row r="122" spans="1:12" x14ac:dyDescent="0.25">
      <c r="A122" s="2" t="s">
        <v>214</v>
      </c>
      <c r="B122" s="8" t="s">
        <v>1</v>
      </c>
      <c r="C122" s="8" t="s">
        <v>70</v>
      </c>
      <c r="D122" s="8" t="s">
        <v>63</v>
      </c>
      <c r="E122" s="2" t="s">
        <v>99</v>
      </c>
      <c r="F122" s="8">
        <v>5</v>
      </c>
      <c r="G122" s="2" t="s">
        <v>100</v>
      </c>
      <c r="H122" s="2" t="s">
        <v>254</v>
      </c>
      <c r="I122" s="8">
        <v>0.25</v>
      </c>
      <c r="J122" s="11">
        <v>2</v>
      </c>
      <c r="K122" s="12">
        <f>I122*J122</f>
        <v>0.5</v>
      </c>
      <c r="L122" s="1"/>
    </row>
    <row r="123" spans="1:12" x14ac:dyDescent="0.25">
      <c r="A123" s="2" t="s">
        <v>262</v>
      </c>
      <c r="B123" s="8" t="s">
        <v>1</v>
      </c>
      <c r="C123" s="8" t="s">
        <v>70</v>
      </c>
      <c r="D123" s="8" t="s">
        <v>63</v>
      </c>
      <c r="E123" s="2" t="s">
        <v>263</v>
      </c>
      <c r="F123" s="8">
        <v>2</v>
      </c>
      <c r="G123" s="37" t="s">
        <v>97</v>
      </c>
      <c r="H123" s="37"/>
      <c r="I123" s="8">
        <v>0.25</v>
      </c>
      <c r="J123" s="39">
        <v>5</v>
      </c>
      <c r="K123" s="12">
        <f>I123*J123</f>
        <v>1.25</v>
      </c>
      <c r="L123" s="40"/>
    </row>
    <row r="124" spans="1:12" x14ac:dyDescent="0.25">
      <c r="A124" s="2" t="s">
        <v>162</v>
      </c>
      <c r="B124" s="8" t="s">
        <v>1</v>
      </c>
      <c r="C124" s="8" t="s">
        <v>59</v>
      </c>
      <c r="D124" s="8" t="s">
        <v>54</v>
      </c>
      <c r="E124" s="2" t="s">
        <v>60</v>
      </c>
      <c r="F124" s="8">
        <v>1</v>
      </c>
      <c r="G124" s="2" t="s">
        <v>97</v>
      </c>
      <c r="H124" s="2" t="s">
        <v>61</v>
      </c>
      <c r="I124" s="8">
        <v>0.5</v>
      </c>
      <c r="J124" s="11">
        <f>7/3</f>
        <v>2.3333333333333335</v>
      </c>
      <c r="K124" s="12">
        <f>I124*J124</f>
        <v>1.1666666666666667</v>
      </c>
      <c r="L124" s="19"/>
    </row>
    <row r="125" spans="1:12" x14ac:dyDescent="0.25">
      <c r="A125" s="2" t="s">
        <v>214</v>
      </c>
      <c r="B125" s="8" t="s">
        <v>1</v>
      </c>
      <c r="C125" s="8" t="s">
        <v>70</v>
      </c>
      <c r="D125" s="8" t="s">
        <v>63</v>
      </c>
      <c r="E125" s="2" t="s">
        <v>4</v>
      </c>
      <c r="F125" s="8">
        <v>1</v>
      </c>
      <c r="G125" s="2" t="s">
        <v>97</v>
      </c>
      <c r="H125" s="2" t="s">
        <v>249</v>
      </c>
      <c r="I125" s="8">
        <v>0.25</v>
      </c>
      <c r="J125" s="11">
        <v>7</v>
      </c>
      <c r="K125" s="12">
        <f>I125*J125</f>
        <v>1.75</v>
      </c>
      <c r="L125" s="1"/>
    </row>
    <row r="126" spans="1:12" x14ac:dyDescent="0.25">
      <c r="A126" s="2" t="s">
        <v>214</v>
      </c>
      <c r="B126" s="8" t="s">
        <v>1</v>
      </c>
      <c r="C126" s="8" t="s">
        <v>70</v>
      </c>
      <c r="D126" s="8" t="s">
        <v>63</v>
      </c>
      <c r="E126" s="2" t="s">
        <v>250</v>
      </c>
      <c r="F126" s="8">
        <v>2</v>
      </c>
      <c r="G126" s="2" t="s">
        <v>97</v>
      </c>
      <c r="H126" s="2" t="s">
        <v>251</v>
      </c>
      <c r="I126" s="8">
        <v>0.25</v>
      </c>
      <c r="J126" s="11">
        <v>5</v>
      </c>
      <c r="K126" s="12">
        <f>I126*J126</f>
        <v>1.25</v>
      </c>
      <c r="L126" s="1"/>
    </row>
    <row r="127" spans="1:12" x14ac:dyDescent="0.25">
      <c r="A127" s="2" t="s">
        <v>48</v>
      </c>
      <c r="B127" s="8" t="s">
        <v>1</v>
      </c>
      <c r="C127" s="8" t="s">
        <v>16</v>
      </c>
      <c r="D127" s="8" t="s">
        <v>3</v>
      </c>
      <c r="E127" s="2" t="s">
        <v>51</v>
      </c>
      <c r="F127" s="8">
        <v>4</v>
      </c>
      <c r="G127" s="2" t="s">
        <v>107</v>
      </c>
      <c r="H127" s="2" t="s">
        <v>52</v>
      </c>
      <c r="I127" s="8">
        <v>1</v>
      </c>
      <c r="J127" s="11">
        <v>1</v>
      </c>
      <c r="K127" s="12">
        <f>I127*J127</f>
        <v>1</v>
      </c>
      <c r="L127" s="19"/>
    </row>
    <row r="128" spans="1:12" x14ac:dyDescent="0.25">
      <c r="A128" s="2" t="s">
        <v>72</v>
      </c>
      <c r="B128" s="8" t="s">
        <v>73</v>
      </c>
      <c r="C128" s="8" t="s">
        <v>74</v>
      </c>
      <c r="D128" s="8" t="s">
        <v>63</v>
      </c>
      <c r="E128" s="2" t="s">
        <v>87</v>
      </c>
      <c r="F128" s="8">
        <v>1</v>
      </c>
      <c r="G128" s="2" t="s">
        <v>85</v>
      </c>
      <c r="H128" s="2" t="s">
        <v>88</v>
      </c>
      <c r="I128" s="8">
        <v>0.25</v>
      </c>
      <c r="J128" s="11">
        <v>7</v>
      </c>
      <c r="K128" s="12">
        <f>I128*J128</f>
        <v>1.75</v>
      </c>
      <c r="L128" s="19"/>
    </row>
    <row r="129" spans="1:12" x14ac:dyDescent="0.25">
      <c r="A129" s="2" t="s">
        <v>191</v>
      </c>
      <c r="B129" s="8" t="s">
        <v>1</v>
      </c>
      <c r="C129" s="8" t="s">
        <v>74</v>
      </c>
      <c r="D129" s="8" t="s">
        <v>63</v>
      </c>
      <c r="E129" s="2" t="s">
        <v>84</v>
      </c>
      <c r="F129" s="8">
        <v>1</v>
      </c>
      <c r="G129" s="2" t="s">
        <v>85</v>
      </c>
      <c r="H129" s="2" t="s">
        <v>210</v>
      </c>
      <c r="I129" s="8">
        <v>0.25</v>
      </c>
      <c r="J129" s="11">
        <v>7</v>
      </c>
      <c r="K129" s="12">
        <f>I129*J129</f>
        <v>1.75</v>
      </c>
      <c r="L129" s="1"/>
    </row>
    <row r="130" spans="1:12" x14ac:dyDescent="0.25">
      <c r="A130" s="2" t="s">
        <v>191</v>
      </c>
      <c r="B130" s="8" t="s">
        <v>1</v>
      </c>
      <c r="C130" s="8" t="s">
        <v>74</v>
      </c>
      <c r="D130" s="8" t="s">
        <v>63</v>
      </c>
      <c r="E130" s="2" t="s">
        <v>7</v>
      </c>
      <c r="F130" s="8">
        <v>1</v>
      </c>
      <c r="G130" s="2" t="s">
        <v>85</v>
      </c>
      <c r="H130" s="2" t="s">
        <v>211</v>
      </c>
      <c r="I130" s="8">
        <v>0.25</v>
      </c>
      <c r="J130" s="11">
        <v>7</v>
      </c>
      <c r="K130" s="12">
        <f>I130*J130</f>
        <v>1.75</v>
      </c>
      <c r="L130" s="1"/>
    </row>
    <row r="131" spans="1:12" x14ac:dyDescent="0.25">
      <c r="A131" s="2" t="s">
        <v>191</v>
      </c>
      <c r="B131" s="8" t="s">
        <v>1</v>
      </c>
      <c r="C131" s="8" t="s">
        <v>74</v>
      </c>
      <c r="D131" s="8" t="s">
        <v>63</v>
      </c>
      <c r="E131" s="2" t="s">
        <v>10</v>
      </c>
      <c r="F131" s="8">
        <v>1</v>
      </c>
      <c r="G131" s="2" t="s">
        <v>85</v>
      </c>
      <c r="H131" s="2" t="s">
        <v>212</v>
      </c>
      <c r="I131" s="8">
        <v>0.25</v>
      </c>
      <c r="J131" s="11">
        <v>7</v>
      </c>
      <c r="K131" s="12">
        <f>I131*J131</f>
        <v>1.75</v>
      </c>
      <c r="L131" s="1"/>
    </row>
    <row r="132" spans="1:12" x14ac:dyDescent="0.25">
      <c r="A132" s="2" t="s">
        <v>135</v>
      </c>
      <c r="B132" s="8" t="s">
        <v>73</v>
      </c>
      <c r="C132" s="8" t="s">
        <v>2</v>
      </c>
      <c r="D132" s="8" t="s">
        <v>3</v>
      </c>
      <c r="E132" s="2" t="s">
        <v>87</v>
      </c>
      <c r="F132" s="8">
        <v>2</v>
      </c>
      <c r="G132" s="2" t="s">
        <v>8</v>
      </c>
      <c r="H132" s="2" t="s">
        <v>140</v>
      </c>
      <c r="I132" s="8">
        <v>1</v>
      </c>
      <c r="J132" s="11">
        <v>5</v>
      </c>
      <c r="K132" s="12">
        <f>I132*J132</f>
        <v>5</v>
      </c>
      <c r="L132" s="19"/>
    </row>
    <row r="133" spans="1:12" x14ac:dyDescent="0.25">
      <c r="A133" s="2" t="s">
        <v>48</v>
      </c>
      <c r="B133" s="8" t="s">
        <v>1</v>
      </c>
      <c r="C133" s="8" t="s">
        <v>53</v>
      </c>
      <c r="D133" s="8" t="s">
        <v>54</v>
      </c>
      <c r="E133" s="2" t="s">
        <v>55</v>
      </c>
      <c r="F133" s="8">
        <v>3</v>
      </c>
      <c r="G133" s="2" t="s">
        <v>136</v>
      </c>
      <c r="H133" s="2" t="s">
        <v>56</v>
      </c>
      <c r="I133" s="8">
        <v>0.75</v>
      </c>
      <c r="J133" s="11">
        <v>1</v>
      </c>
      <c r="K133" s="12">
        <f>I133*J133</f>
        <v>0.75</v>
      </c>
      <c r="L133" s="19"/>
    </row>
    <row r="134" spans="1:12" x14ac:dyDescent="0.25">
      <c r="A134" s="2" t="s">
        <v>48</v>
      </c>
      <c r="B134" s="8" t="s">
        <v>1</v>
      </c>
      <c r="C134" s="8" t="s">
        <v>62</v>
      </c>
      <c r="D134" s="8" t="s">
        <v>63</v>
      </c>
      <c r="E134" s="2" t="s">
        <v>65</v>
      </c>
      <c r="F134" s="8">
        <v>1</v>
      </c>
      <c r="G134" s="2" t="s">
        <v>76</v>
      </c>
      <c r="H134" s="2" t="s">
        <v>66</v>
      </c>
      <c r="I134" s="8">
        <v>0.25</v>
      </c>
      <c r="J134" s="11">
        <f>7/4</f>
        <v>1.75</v>
      </c>
      <c r="K134" s="12">
        <f>I134*J134</f>
        <v>0.4375</v>
      </c>
      <c r="L134" s="1"/>
    </row>
    <row r="135" spans="1:12" x14ac:dyDescent="0.25">
      <c r="A135" s="2" t="s">
        <v>214</v>
      </c>
      <c r="B135" s="8" t="s">
        <v>1</v>
      </c>
      <c r="C135" s="8" t="s">
        <v>105</v>
      </c>
      <c r="D135" s="8" t="s">
        <v>54</v>
      </c>
      <c r="E135" s="2" t="s">
        <v>29</v>
      </c>
      <c r="F135" s="8">
        <v>4</v>
      </c>
      <c r="G135" s="2" t="s">
        <v>227</v>
      </c>
      <c r="H135" s="2" t="s">
        <v>228</v>
      </c>
      <c r="I135" s="8">
        <v>0.75</v>
      </c>
      <c r="J135" s="11">
        <v>3</v>
      </c>
      <c r="K135" s="12">
        <f>I135*J135</f>
        <v>2.25</v>
      </c>
      <c r="L135" s="1"/>
    </row>
    <row r="136" spans="1:12" x14ac:dyDescent="0.25">
      <c r="A136" s="2" t="s">
        <v>214</v>
      </c>
      <c r="B136" s="8" t="s">
        <v>1</v>
      </c>
      <c r="C136" s="8" t="s">
        <v>105</v>
      </c>
      <c r="D136" s="8" t="s">
        <v>54</v>
      </c>
      <c r="E136" s="2" t="s">
        <v>26</v>
      </c>
      <c r="F136" s="8">
        <v>3</v>
      </c>
      <c r="G136" s="2" t="s">
        <v>222</v>
      </c>
      <c r="H136" s="2" t="s">
        <v>226</v>
      </c>
      <c r="I136" s="8">
        <v>0.75</v>
      </c>
      <c r="J136" s="11">
        <v>4</v>
      </c>
      <c r="K136" s="12">
        <f>I136*J136</f>
        <v>3</v>
      </c>
      <c r="L136" s="1"/>
    </row>
    <row r="137" spans="1:12" x14ac:dyDescent="0.25">
      <c r="A137" s="2" t="s">
        <v>214</v>
      </c>
      <c r="B137" s="8" t="s">
        <v>1</v>
      </c>
      <c r="C137" s="8" t="s">
        <v>105</v>
      </c>
      <c r="D137" s="8" t="s">
        <v>54</v>
      </c>
      <c r="E137" s="2" t="s">
        <v>84</v>
      </c>
      <c r="F137" s="8">
        <v>2</v>
      </c>
      <c r="G137" s="2" t="s">
        <v>109</v>
      </c>
      <c r="H137" s="2" t="s">
        <v>230</v>
      </c>
      <c r="I137" s="8">
        <v>0.75</v>
      </c>
      <c r="J137" s="11">
        <v>5</v>
      </c>
      <c r="K137" s="12">
        <f>I137*J137</f>
        <v>3.75</v>
      </c>
      <c r="L137" s="1"/>
    </row>
    <row r="138" spans="1:12" x14ac:dyDescent="0.25">
      <c r="A138" s="2" t="s">
        <v>214</v>
      </c>
      <c r="B138" s="8" t="s">
        <v>1</v>
      </c>
      <c r="C138" s="8" t="s">
        <v>105</v>
      </c>
      <c r="D138" s="8" t="s">
        <v>54</v>
      </c>
      <c r="E138" s="2" t="s">
        <v>7</v>
      </c>
      <c r="F138" s="8">
        <v>5</v>
      </c>
      <c r="G138" s="2" t="s">
        <v>109</v>
      </c>
      <c r="H138" s="2" t="s">
        <v>231</v>
      </c>
      <c r="I138" s="8">
        <v>0.75</v>
      </c>
      <c r="J138" s="11">
        <v>2</v>
      </c>
      <c r="K138" s="12">
        <f>I138*J138</f>
        <v>1.5</v>
      </c>
      <c r="L138" s="1"/>
    </row>
    <row r="139" spans="1:12" x14ac:dyDescent="0.25">
      <c r="A139" s="2" t="s">
        <v>145</v>
      </c>
      <c r="B139" s="8" t="s">
        <v>73</v>
      </c>
      <c r="C139" s="8" t="s">
        <v>53</v>
      </c>
      <c r="D139" s="8" t="s">
        <v>54</v>
      </c>
      <c r="E139" s="2" t="s">
        <v>146</v>
      </c>
      <c r="F139" s="8">
        <v>2</v>
      </c>
      <c r="G139" s="2" t="s">
        <v>103</v>
      </c>
      <c r="H139" s="2" t="s">
        <v>147</v>
      </c>
      <c r="I139" s="8">
        <v>0.75</v>
      </c>
      <c r="J139" s="11">
        <v>5</v>
      </c>
      <c r="K139" s="12">
        <f>I139*J139</f>
        <v>3.75</v>
      </c>
      <c r="L139" s="19"/>
    </row>
    <row r="140" spans="1:12" x14ac:dyDescent="0.25">
      <c r="A140" s="2" t="s">
        <v>102</v>
      </c>
      <c r="B140" s="8" t="s">
        <v>73</v>
      </c>
      <c r="C140" s="8" t="s">
        <v>53</v>
      </c>
      <c r="D140" s="8" t="s">
        <v>54</v>
      </c>
      <c r="E140" s="2" t="s">
        <v>99</v>
      </c>
      <c r="F140" s="8">
        <v>3</v>
      </c>
      <c r="G140" s="2" t="s">
        <v>103</v>
      </c>
      <c r="H140" s="2" t="s">
        <v>104</v>
      </c>
      <c r="I140" s="8">
        <v>0.75</v>
      </c>
      <c r="J140" s="11">
        <v>4</v>
      </c>
      <c r="K140" s="12">
        <f>I140*J140</f>
        <v>3</v>
      </c>
      <c r="L140" s="19"/>
    </row>
    <row r="141" spans="1:12" x14ac:dyDescent="0.25">
      <c r="A141" s="2" t="s">
        <v>214</v>
      </c>
      <c r="B141" s="8" t="s">
        <v>1</v>
      </c>
      <c r="C141" s="8" t="s">
        <v>53</v>
      </c>
      <c r="D141" s="8" t="s">
        <v>54</v>
      </c>
      <c r="E141" s="2" t="s">
        <v>26</v>
      </c>
      <c r="F141" s="8">
        <v>5</v>
      </c>
      <c r="G141" s="2" t="s">
        <v>103</v>
      </c>
      <c r="H141" s="2" t="s">
        <v>221</v>
      </c>
      <c r="I141" s="8">
        <v>0.75</v>
      </c>
      <c r="J141" s="11">
        <v>2</v>
      </c>
      <c r="K141" s="12">
        <f>I141*J141</f>
        <v>1.5</v>
      </c>
      <c r="L141" s="1"/>
    </row>
    <row r="142" spans="1:12" x14ac:dyDescent="0.25">
      <c r="A142" s="2" t="s">
        <v>255</v>
      </c>
      <c r="B142" s="8" t="s">
        <v>1</v>
      </c>
      <c r="C142" s="8" t="s">
        <v>2</v>
      </c>
      <c r="D142" s="8" t="s">
        <v>3</v>
      </c>
      <c r="E142" s="2" t="s">
        <v>256</v>
      </c>
      <c r="F142" s="8">
        <v>6</v>
      </c>
      <c r="G142" s="2"/>
      <c r="H142" s="2" t="s">
        <v>257</v>
      </c>
      <c r="I142" s="8">
        <v>1</v>
      </c>
      <c r="J142" s="11">
        <v>1</v>
      </c>
      <c r="K142" s="12">
        <f>I142*J142</f>
        <v>1</v>
      </c>
      <c r="L142" s="1"/>
    </row>
    <row r="143" spans="1:12" x14ac:dyDescent="0.25">
      <c r="A143" s="2" t="s">
        <v>255</v>
      </c>
      <c r="B143" s="8" t="s">
        <v>1</v>
      </c>
      <c r="C143" s="8" t="s">
        <v>16</v>
      </c>
      <c r="D143" s="8" t="s">
        <v>3</v>
      </c>
      <c r="E143" s="2" t="s">
        <v>256</v>
      </c>
      <c r="F143" s="8">
        <v>4</v>
      </c>
      <c r="G143" s="2"/>
      <c r="H143" s="2">
        <v>86</v>
      </c>
      <c r="I143" s="8">
        <v>1</v>
      </c>
      <c r="J143" s="11">
        <v>3</v>
      </c>
      <c r="K143" s="12">
        <f>I143*J143</f>
        <v>3</v>
      </c>
      <c r="L143" s="1"/>
    </row>
    <row r="144" spans="1:12" x14ac:dyDescent="0.25">
      <c r="A144" s="2" t="s">
        <v>260</v>
      </c>
      <c r="B144" s="8" t="s">
        <v>1</v>
      </c>
      <c r="C144" s="8" t="s">
        <v>62</v>
      </c>
      <c r="D144" s="8" t="s">
        <v>63</v>
      </c>
      <c r="E144" s="2" t="s">
        <v>256</v>
      </c>
      <c r="F144" s="8">
        <v>4</v>
      </c>
      <c r="G144" s="2"/>
      <c r="H144" s="36">
        <v>121</v>
      </c>
      <c r="I144" s="11">
        <v>0.25</v>
      </c>
      <c r="J144" s="12">
        <v>3</v>
      </c>
      <c r="K144" s="12">
        <f>I144*J144</f>
        <v>0.75</v>
      </c>
      <c r="L144" s="1"/>
    </row>
    <row r="145" spans="2:11" x14ac:dyDescent="0.25">
      <c r="B145" s="10"/>
      <c r="C145" s="10"/>
      <c r="D145" s="10"/>
      <c r="F145" s="10"/>
      <c r="I145" s="10"/>
      <c r="J145" s="11"/>
      <c r="K145" s="12">
        <f>I145*J145</f>
        <v>0</v>
      </c>
    </row>
    <row r="146" spans="2:11" x14ac:dyDescent="0.25">
      <c r="B146" s="10"/>
      <c r="C146" s="10"/>
      <c r="D146" s="10"/>
      <c r="F146" s="10"/>
      <c r="I146" s="10"/>
      <c r="J146" s="11"/>
      <c r="K146" s="12">
        <f>I146*J146</f>
        <v>0</v>
      </c>
    </row>
    <row r="147" spans="2:11" x14ac:dyDescent="0.25">
      <c r="B147" s="10"/>
      <c r="C147" s="10"/>
      <c r="D147" s="10"/>
      <c r="F147" s="10"/>
      <c r="I147" s="10"/>
      <c r="J147" s="11"/>
      <c r="K147" s="12">
        <f>I147*J147</f>
        <v>0</v>
      </c>
    </row>
    <row r="148" spans="2:11" x14ac:dyDescent="0.25">
      <c r="B148" s="10"/>
      <c r="C148" s="10"/>
      <c r="D148" s="10"/>
      <c r="F148" s="10"/>
      <c r="I148" s="10"/>
      <c r="J148" s="11"/>
      <c r="K148" s="12">
        <f>I148*J148</f>
        <v>0</v>
      </c>
    </row>
    <row r="149" spans="2:11" x14ac:dyDescent="0.25">
      <c r="B149" s="10"/>
      <c r="C149" s="10"/>
      <c r="D149" s="10"/>
      <c r="F149" s="10"/>
      <c r="I149" s="10"/>
      <c r="J149" s="11"/>
      <c r="K149" s="12">
        <f>I149*J149</f>
        <v>0</v>
      </c>
    </row>
    <row r="150" spans="2:11" x14ac:dyDescent="0.25">
      <c r="B150" s="10"/>
      <c r="C150" s="10"/>
      <c r="D150" s="10"/>
      <c r="F150" s="10"/>
      <c r="I150" s="10"/>
      <c r="J150" s="11"/>
      <c r="K150" s="12">
        <f>I150*J150</f>
        <v>0</v>
      </c>
    </row>
    <row r="151" spans="2:11" x14ac:dyDescent="0.25">
      <c r="B151" s="10"/>
      <c r="C151" s="10"/>
      <c r="D151" s="10"/>
      <c r="F151" s="10"/>
      <c r="I151" s="10"/>
      <c r="J151" s="11"/>
      <c r="K151" s="12">
        <f>I151*J151</f>
        <v>0</v>
      </c>
    </row>
    <row r="152" spans="2:11" x14ac:dyDescent="0.25">
      <c r="B152" s="10"/>
      <c r="C152" s="10"/>
      <c r="D152" s="10"/>
      <c r="F152" s="10"/>
      <c r="I152" s="10"/>
      <c r="J152" s="11"/>
      <c r="K152" s="12">
        <f>I152*J152</f>
        <v>0</v>
      </c>
    </row>
    <row r="153" spans="2:11" x14ac:dyDescent="0.25">
      <c r="B153" s="10"/>
      <c r="C153" s="10"/>
      <c r="D153" s="10"/>
      <c r="F153" s="10"/>
      <c r="I153" s="10"/>
      <c r="J153" s="11"/>
      <c r="K153" s="12">
        <f>I153*J153</f>
        <v>0</v>
      </c>
    </row>
    <row r="154" spans="2:11" x14ac:dyDescent="0.25">
      <c r="B154" s="10"/>
      <c r="C154" s="10"/>
      <c r="D154" s="10"/>
      <c r="F154" s="10"/>
      <c r="I154" s="10"/>
      <c r="J154" s="11"/>
      <c r="K154" s="12">
        <f>I154*J154</f>
        <v>0</v>
      </c>
    </row>
    <row r="155" spans="2:11" x14ac:dyDescent="0.25">
      <c r="B155" s="10"/>
      <c r="C155" s="10"/>
      <c r="D155" s="10"/>
      <c r="F155" s="10"/>
      <c r="I155" s="10"/>
      <c r="J155" s="11"/>
      <c r="K155" s="12">
        <f>I155*J155</f>
        <v>0</v>
      </c>
    </row>
    <row r="156" spans="2:11" x14ac:dyDescent="0.25">
      <c r="B156" s="10"/>
      <c r="C156" s="10"/>
      <c r="D156" s="10"/>
      <c r="F156" s="10"/>
      <c r="I156" s="10"/>
      <c r="J156" s="11"/>
      <c r="K156" s="12">
        <f>I156*J156</f>
        <v>0</v>
      </c>
    </row>
    <row r="157" spans="2:11" x14ac:dyDescent="0.25">
      <c r="B157" s="10"/>
      <c r="C157" s="10"/>
      <c r="D157" s="10"/>
      <c r="F157" s="10"/>
      <c r="I157" s="10"/>
      <c r="J157" s="11"/>
      <c r="K157" s="12">
        <f>I157*J157</f>
        <v>0</v>
      </c>
    </row>
    <row r="158" spans="2:11" x14ac:dyDescent="0.25">
      <c r="B158" s="10"/>
      <c r="C158" s="10"/>
      <c r="D158" s="10"/>
      <c r="F158" s="10"/>
      <c r="I158" s="10"/>
      <c r="J158" s="11"/>
      <c r="K158" s="12">
        <f>I158*J158</f>
        <v>0</v>
      </c>
    </row>
    <row r="159" spans="2:11" x14ac:dyDescent="0.25">
      <c r="B159" s="10"/>
      <c r="C159" s="10"/>
      <c r="D159" s="10"/>
      <c r="F159" s="10"/>
      <c r="I159" s="10"/>
      <c r="J159" s="11"/>
      <c r="K159" s="12">
        <f>I159*J159</f>
        <v>0</v>
      </c>
    </row>
    <row r="160" spans="2:11" x14ac:dyDescent="0.25">
      <c r="B160" s="10"/>
      <c r="C160" s="10"/>
      <c r="D160" s="10"/>
      <c r="F160" s="10"/>
      <c r="I160" s="10"/>
      <c r="J160" s="11"/>
      <c r="K160" s="12">
        <f>I160*J160</f>
        <v>0</v>
      </c>
    </row>
    <row r="161" spans="2:11" x14ac:dyDescent="0.25">
      <c r="B161" s="10"/>
      <c r="C161" s="10"/>
      <c r="D161" s="10"/>
      <c r="F161" s="10"/>
      <c r="I161" s="10"/>
      <c r="J161" s="11"/>
      <c r="K161" s="12">
        <f>I161*J161</f>
        <v>0</v>
      </c>
    </row>
    <row r="162" spans="2:11" x14ac:dyDescent="0.25">
      <c r="B162" s="10"/>
      <c r="C162" s="10"/>
      <c r="D162" s="10"/>
      <c r="F162" s="10"/>
      <c r="I162" s="10"/>
      <c r="J162" s="11"/>
      <c r="K162" s="12">
        <f>I162*J162</f>
        <v>0</v>
      </c>
    </row>
    <row r="163" spans="2:11" x14ac:dyDescent="0.25">
      <c r="B163" s="10"/>
      <c r="C163" s="10"/>
      <c r="D163" s="10"/>
      <c r="F163" s="10"/>
      <c r="I163" s="10"/>
      <c r="J163" s="11"/>
      <c r="K163" s="12">
        <f>I163*J163</f>
        <v>0</v>
      </c>
    </row>
    <row r="164" spans="2:11" x14ac:dyDescent="0.25">
      <c r="B164" s="10"/>
      <c r="C164" s="10"/>
      <c r="D164" s="10"/>
      <c r="F164" s="10"/>
      <c r="I164" s="10"/>
      <c r="J164" s="11"/>
      <c r="K164" s="12">
        <f>I164*J164</f>
        <v>0</v>
      </c>
    </row>
    <row r="165" spans="2:11" x14ac:dyDescent="0.25">
      <c r="B165" s="10"/>
      <c r="C165" s="10"/>
      <c r="D165" s="10"/>
      <c r="F165" s="10"/>
      <c r="I165" s="10"/>
      <c r="J165" s="11"/>
      <c r="K165" s="12">
        <f>I165*J165</f>
        <v>0</v>
      </c>
    </row>
    <row r="166" spans="2:11" x14ac:dyDescent="0.25">
      <c r="B166" s="10"/>
      <c r="C166" s="10"/>
      <c r="D166" s="10"/>
      <c r="F166" s="10"/>
      <c r="I166" s="10"/>
      <c r="J166" s="11"/>
      <c r="K166" s="12">
        <f>I166*J166</f>
        <v>0</v>
      </c>
    </row>
    <row r="167" spans="2:11" x14ac:dyDescent="0.25">
      <c r="B167" s="10"/>
      <c r="C167" s="10"/>
      <c r="D167" s="10"/>
      <c r="F167" s="10"/>
      <c r="I167" s="10"/>
      <c r="J167" s="11"/>
      <c r="K167" s="12">
        <f>I167*J167</f>
        <v>0</v>
      </c>
    </row>
    <row r="168" spans="2:11" x14ac:dyDescent="0.25">
      <c r="B168" s="10"/>
      <c r="C168" s="10"/>
      <c r="D168" s="10"/>
      <c r="F168" s="10"/>
      <c r="I168" s="10"/>
      <c r="J168" s="11"/>
      <c r="K168" s="12">
        <f>I168*J168</f>
        <v>0</v>
      </c>
    </row>
    <row r="169" spans="2:11" x14ac:dyDescent="0.25">
      <c r="B169" s="10"/>
      <c r="C169" s="10"/>
      <c r="D169" s="10"/>
      <c r="F169" s="10"/>
      <c r="I169" s="10"/>
      <c r="J169" s="11"/>
      <c r="K169" s="12">
        <f>I169*J169</f>
        <v>0</v>
      </c>
    </row>
    <row r="170" spans="2:11" x14ac:dyDescent="0.25">
      <c r="B170" s="10"/>
      <c r="C170" s="10"/>
      <c r="D170" s="10"/>
      <c r="F170" s="10"/>
      <c r="I170" s="10"/>
      <c r="J170" s="11"/>
      <c r="K170" s="12">
        <f>I170*J170</f>
        <v>0</v>
      </c>
    </row>
    <row r="171" spans="2:11" x14ac:dyDescent="0.25">
      <c r="B171" s="10"/>
      <c r="C171" s="10"/>
      <c r="D171" s="10"/>
      <c r="F171" s="10"/>
      <c r="I171" s="10"/>
      <c r="J171" s="11"/>
      <c r="K171" s="12">
        <f>I171*J171</f>
        <v>0</v>
      </c>
    </row>
    <row r="172" spans="2:11" x14ac:dyDescent="0.25">
      <c r="B172" s="10"/>
      <c r="C172" s="10"/>
      <c r="D172" s="10"/>
      <c r="F172" s="10"/>
      <c r="I172" s="10"/>
      <c r="J172" s="11"/>
      <c r="K172" s="12">
        <f>I172*J172</f>
        <v>0</v>
      </c>
    </row>
    <row r="173" spans="2:11" x14ac:dyDescent="0.25">
      <c r="B173" s="10"/>
      <c r="C173" s="10"/>
      <c r="D173" s="10"/>
      <c r="F173" s="10"/>
      <c r="I173" s="10"/>
      <c r="J173" s="11"/>
      <c r="K173" s="12">
        <f>I173*J173</f>
        <v>0</v>
      </c>
    </row>
    <row r="174" spans="2:11" x14ac:dyDescent="0.25">
      <c r="B174" s="10"/>
      <c r="C174" s="10"/>
      <c r="D174" s="10"/>
      <c r="F174" s="10"/>
      <c r="I174" s="10"/>
      <c r="J174" s="11"/>
      <c r="K174" s="12">
        <f>I174*J174</f>
        <v>0</v>
      </c>
    </row>
    <row r="175" spans="2:11" x14ac:dyDescent="0.25">
      <c r="B175" s="10"/>
      <c r="C175" s="10"/>
      <c r="D175" s="10"/>
      <c r="F175" s="10"/>
      <c r="I175" s="10"/>
      <c r="J175" s="11"/>
      <c r="K175" s="12">
        <f>I175*J175</f>
        <v>0</v>
      </c>
    </row>
    <row r="176" spans="2:11" x14ac:dyDescent="0.25">
      <c r="B176" s="10"/>
      <c r="C176" s="10"/>
      <c r="D176" s="10"/>
      <c r="F176" s="10"/>
      <c r="I176" s="10"/>
      <c r="J176" s="11"/>
      <c r="K176" s="12">
        <f>I176*J176</f>
        <v>0</v>
      </c>
    </row>
    <row r="177" spans="2:11" x14ac:dyDescent="0.25">
      <c r="B177" s="10"/>
      <c r="C177" s="10"/>
      <c r="D177" s="10"/>
      <c r="F177" s="10"/>
      <c r="I177" s="10"/>
      <c r="J177" s="11"/>
      <c r="K177" s="12">
        <f>I177*J177</f>
        <v>0</v>
      </c>
    </row>
    <row r="178" spans="2:11" x14ac:dyDescent="0.25">
      <c r="B178" s="10"/>
      <c r="C178" s="10"/>
      <c r="D178" s="10"/>
      <c r="F178" s="10"/>
      <c r="I178" s="10"/>
      <c r="J178" s="11"/>
      <c r="K178" s="12">
        <f>I178*J178</f>
        <v>0</v>
      </c>
    </row>
    <row r="179" spans="2:11" x14ac:dyDescent="0.25">
      <c r="B179" s="10"/>
      <c r="C179" s="10"/>
      <c r="D179" s="10"/>
      <c r="F179" s="10"/>
      <c r="I179" s="10"/>
      <c r="J179" s="11"/>
      <c r="K179" s="12">
        <f>I179*J179</f>
        <v>0</v>
      </c>
    </row>
    <row r="180" spans="2:11" x14ac:dyDescent="0.25">
      <c r="B180" s="10"/>
      <c r="C180" s="10"/>
      <c r="D180" s="10"/>
      <c r="F180" s="10"/>
      <c r="I180" s="10"/>
      <c r="J180" s="11"/>
      <c r="K180" s="12">
        <f>I180*J180</f>
        <v>0</v>
      </c>
    </row>
    <row r="181" spans="2:11" x14ac:dyDescent="0.25">
      <c r="B181" s="10"/>
      <c r="C181" s="10"/>
      <c r="D181" s="10"/>
      <c r="F181" s="10"/>
      <c r="I181" s="10"/>
      <c r="J181" s="11"/>
      <c r="K181" s="12">
        <f>I181*J181</f>
        <v>0</v>
      </c>
    </row>
    <row r="182" spans="2:11" x14ac:dyDescent="0.25">
      <c r="B182" s="10"/>
      <c r="C182" s="10"/>
      <c r="D182" s="10"/>
      <c r="F182" s="10"/>
      <c r="I182" s="10"/>
      <c r="J182" s="11"/>
      <c r="K182" s="12">
        <f>I182*J182</f>
        <v>0</v>
      </c>
    </row>
    <row r="183" spans="2:11" x14ac:dyDescent="0.25">
      <c r="B183" s="10"/>
      <c r="C183" s="10"/>
      <c r="D183" s="10"/>
      <c r="F183" s="10"/>
      <c r="I183" s="10"/>
      <c r="J183" s="11"/>
      <c r="K183" s="12">
        <f>I183*J183</f>
        <v>0</v>
      </c>
    </row>
    <row r="184" spans="2:11" x14ac:dyDescent="0.25">
      <c r="B184" s="10"/>
      <c r="C184" s="10"/>
      <c r="D184" s="10"/>
      <c r="F184" s="10"/>
      <c r="I184" s="10"/>
      <c r="J184" s="11"/>
      <c r="K184" s="12">
        <f>I184*J184</f>
        <v>0</v>
      </c>
    </row>
    <row r="185" spans="2:11" x14ac:dyDescent="0.25">
      <c r="B185" s="10"/>
      <c r="C185" s="10"/>
      <c r="D185" s="10"/>
      <c r="F185" s="10"/>
      <c r="I185" s="10"/>
      <c r="J185" s="11"/>
      <c r="K185" s="12">
        <f>I185*J185</f>
        <v>0</v>
      </c>
    </row>
    <row r="186" spans="2:11" x14ac:dyDescent="0.25">
      <c r="B186" s="10"/>
      <c r="C186" s="10"/>
      <c r="D186" s="10"/>
      <c r="F186" s="10"/>
      <c r="I186" s="10"/>
      <c r="J186" s="11"/>
      <c r="K186" s="12">
        <f>I186*J186</f>
        <v>0</v>
      </c>
    </row>
    <row r="187" spans="2:11" x14ac:dyDescent="0.25">
      <c r="B187" s="10"/>
      <c r="C187" s="10"/>
      <c r="D187" s="10"/>
      <c r="F187" s="10"/>
      <c r="I187" s="10"/>
      <c r="J187" s="11"/>
      <c r="K187" s="12">
        <f>I187*J187</f>
        <v>0</v>
      </c>
    </row>
    <row r="188" spans="2:11" x14ac:dyDescent="0.25">
      <c r="B188" s="10"/>
      <c r="C188" s="10"/>
      <c r="D188" s="10"/>
      <c r="F188" s="10"/>
      <c r="I188" s="10"/>
      <c r="J188" s="11"/>
      <c r="K188" s="12">
        <f>I188*J188</f>
        <v>0</v>
      </c>
    </row>
    <row r="189" spans="2:11" x14ac:dyDescent="0.25">
      <c r="B189" s="10"/>
      <c r="C189" s="10"/>
      <c r="D189" s="10"/>
      <c r="F189" s="10"/>
      <c r="I189" s="10"/>
      <c r="J189" s="11"/>
      <c r="K189" s="12">
        <f>I189*J189</f>
        <v>0</v>
      </c>
    </row>
    <row r="190" spans="2:11" x14ac:dyDescent="0.25">
      <c r="B190" s="10"/>
      <c r="C190" s="10"/>
      <c r="D190" s="10"/>
      <c r="F190" s="10"/>
      <c r="I190" s="10"/>
      <c r="J190" s="11"/>
      <c r="K190" s="12">
        <f>I190*J190</f>
        <v>0</v>
      </c>
    </row>
    <row r="191" spans="2:11" x14ac:dyDescent="0.25">
      <c r="B191" s="10"/>
      <c r="C191" s="10"/>
      <c r="D191" s="10"/>
      <c r="F191" s="10"/>
      <c r="I191" s="10"/>
      <c r="J191" s="11"/>
      <c r="K191" s="12">
        <f>I191*J191</f>
        <v>0</v>
      </c>
    </row>
    <row r="192" spans="2:11" x14ac:dyDescent="0.25">
      <c r="B192" s="10"/>
      <c r="C192" s="10"/>
      <c r="D192" s="10"/>
      <c r="F192" s="10"/>
      <c r="I192" s="10"/>
      <c r="J192" s="4"/>
      <c r="K192" s="12">
        <f>I192*J192</f>
        <v>0</v>
      </c>
    </row>
    <row r="193" spans="2:11" x14ac:dyDescent="0.25">
      <c r="B193" s="10"/>
      <c r="C193" s="10"/>
      <c r="D193" s="10"/>
      <c r="F193" s="10"/>
      <c r="I193" s="10"/>
      <c r="J193" s="4"/>
      <c r="K193" s="12">
        <f>I193*J193</f>
        <v>0</v>
      </c>
    </row>
    <row r="194" spans="2:11" x14ac:dyDescent="0.25">
      <c r="B194" s="10"/>
      <c r="C194" s="10"/>
      <c r="D194" s="10"/>
      <c r="F194" s="10"/>
      <c r="I194" s="10"/>
      <c r="J194" s="4"/>
      <c r="K194" s="12">
        <f>I194*J194</f>
        <v>0</v>
      </c>
    </row>
    <row r="195" spans="2:11" x14ac:dyDescent="0.25">
      <c r="B195" s="10"/>
      <c r="C195" s="10"/>
      <c r="D195" s="10"/>
      <c r="F195" s="10"/>
      <c r="I195" s="10"/>
      <c r="J195" s="4"/>
      <c r="K195" s="12">
        <f>I195*J195</f>
        <v>0</v>
      </c>
    </row>
    <row r="196" spans="2:11" x14ac:dyDescent="0.25">
      <c r="B196" s="10"/>
      <c r="C196" s="10"/>
      <c r="D196" s="10"/>
      <c r="F196" s="10"/>
      <c r="I196" s="10"/>
      <c r="J196" s="4"/>
      <c r="K196" s="12">
        <f>I196*J196</f>
        <v>0</v>
      </c>
    </row>
    <row r="197" spans="2:11" x14ac:dyDescent="0.25">
      <c r="B197" s="10"/>
      <c r="C197" s="10"/>
      <c r="D197" s="10"/>
      <c r="F197" s="10"/>
      <c r="I197" s="10"/>
      <c r="J197" s="4"/>
      <c r="K197" s="12">
        <f>I197*J197</f>
        <v>0</v>
      </c>
    </row>
    <row r="198" spans="2:11" x14ac:dyDescent="0.25">
      <c r="B198" s="10"/>
      <c r="C198" s="10"/>
      <c r="D198" s="10"/>
      <c r="F198" s="10"/>
      <c r="I198" s="10"/>
      <c r="J198" s="4"/>
      <c r="K198" s="12">
        <f>I198*J198</f>
        <v>0</v>
      </c>
    </row>
    <row r="199" spans="2:11" x14ac:dyDescent="0.25">
      <c r="B199" s="10"/>
      <c r="C199" s="10"/>
      <c r="D199" s="10"/>
      <c r="F199" s="10"/>
      <c r="I199" s="10"/>
      <c r="J199" s="4"/>
      <c r="K199" s="12">
        <f>I199*J199</f>
        <v>0</v>
      </c>
    </row>
    <row r="200" spans="2:11" x14ac:dyDescent="0.25">
      <c r="B200" s="10"/>
      <c r="C200" s="10"/>
      <c r="D200" s="10"/>
      <c r="F200" s="10"/>
      <c r="I200" s="10"/>
      <c r="J200" s="4"/>
      <c r="K200" s="12">
        <f>I200*J200</f>
        <v>0</v>
      </c>
    </row>
    <row r="201" spans="2:11" x14ac:dyDescent="0.25">
      <c r="B201" s="10"/>
      <c r="C201" s="10"/>
      <c r="D201" s="10"/>
      <c r="F201" s="10"/>
      <c r="I201" s="10"/>
      <c r="J201" s="4"/>
      <c r="K201" s="12">
        <f>I201*J201</f>
        <v>0</v>
      </c>
    </row>
    <row r="202" spans="2:11" x14ac:dyDescent="0.25">
      <c r="B202" s="10"/>
      <c r="C202" s="10"/>
      <c r="D202" s="10"/>
      <c r="F202" s="10"/>
      <c r="I202" s="10"/>
      <c r="J202" s="4"/>
      <c r="K202" s="12">
        <f>I202*J202</f>
        <v>0</v>
      </c>
    </row>
    <row r="203" spans="2:11" x14ac:dyDescent="0.25">
      <c r="B203" s="10"/>
      <c r="C203" s="10"/>
      <c r="D203" s="10"/>
      <c r="F203" s="10"/>
      <c r="I203" s="10"/>
      <c r="J203" s="4"/>
      <c r="K203" s="12">
        <f>I203*J203</f>
        <v>0</v>
      </c>
    </row>
    <row r="204" spans="2:11" x14ac:dyDescent="0.25">
      <c r="B204" s="10"/>
      <c r="C204" s="10"/>
      <c r="D204" s="10"/>
      <c r="F204" s="10"/>
      <c r="I204" s="10"/>
      <c r="J204" s="4"/>
      <c r="K204" s="12">
        <f>I204*J204</f>
        <v>0</v>
      </c>
    </row>
    <row r="205" spans="2:11" x14ac:dyDescent="0.25">
      <c r="B205" s="10"/>
      <c r="C205" s="10"/>
      <c r="D205" s="10"/>
      <c r="F205" s="10"/>
      <c r="I205" s="10"/>
      <c r="J205" s="4"/>
      <c r="K205" s="12">
        <f>I205*J205</f>
        <v>0</v>
      </c>
    </row>
    <row r="206" spans="2:11" x14ac:dyDescent="0.25">
      <c r="B206" s="10"/>
      <c r="C206" s="10"/>
      <c r="D206" s="10"/>
      <c r="F206" s="10"/>
      <c r="I206" s="10"/>
      <c r="J206" s="4"/>
      <c r="K206" s="12">
        <f>I206*J206</f>
        <v>0</v>
      </c>
    </row>
    <row r="207" spans="2:11" x14ac:dyDescent="0.25">
      <c r="B207" s="10"/>
      <c r="C207" s="10"/>
      <c r="D207" s="10"/>
      <c r="F207" s="10"/>
      <c r="J207" s="10"/>
    </row>
    <row r="208" spans="2:11" x14ac:dyDescent="0.25">
      <c r="B208" s="10"/>
      <c r="C208" s="10"/>
      <c r="D208" s="10"/>
      <c r="F208" s="10"/>
      <c r="J208" s="10"/>
    </row>
    <row r="209" spans="2:10" x14ac:dyDescent="0.25">
      <c r="B209" s="10"/>
      <c r="C209" s="10"/>
      <c r="D209" s="10"/>
      <c r="F209" s="10"/>
      <c r="J209" s="10"/>
    </row>
    <row r="210" spans="2:10" x14ac:dyDescent="0.25">
      <c r="B210" s="10"/>
      <c r="C210" s="10"/>
      <c r="D210" s="10"/>
      <c r="F210" s="10"/>
      <c r="J210" s="10"/>
    </row>
    <row r="211" spans="2:10" x14ac:dyDescent="0.25">
      <c r="B211" s="10"/>
      <c r="C211" s="10"/>
      <c r="D211" s="10"/>
      <c r="F211" s="10"/>
      <c r="J211" s="10"/>
    </row>
    <row r="212" spans="2:10" x14ac:dyDescent="0.25">
      <c r="B212" s="10"/>
      <c r="C212" s="10"/>
      <c r="D212" s="10"/>
      <c r="F212" s="10"/>
      <c r="J212" s="10"/>
    </row>
    <row r="213" spans="2:10" x14ac:dyDescent="0.25">
      <c r="B213" s="10"/>
      <c r="C213" s="10"/>
      <c r="D213" s="10"/>
      <c r="F213" s="10"/>
      <c r="J213" s="10"/>
    </row>
    <row r="214" spans="2:10" x14ac:dyDescent="0.25">
      <c r="B214" s="10"/>
      <c r="C214" s="10"/>
      <c r="D214" s="10"/>
      <c r="F214" s="10"/>
      <c r="J214" s="10"/>
    </row>
    <row r="215" spans="2:10" x14ac:dyDescent="0.25">
      <c r="B215" s="10"/>
      <c r="C215" s="10"/>
      <c r="D215" s="10"/>
      <c r="F215" s="10"/>
      <c r="J215" s="10"/>
    </row>
    <row r="216" spans="2:10" x14ac:dyDescent="0.25">
      <c r="B216" s="10"/>
      <c r="C216" s="10"/>
      <c r="D216" s="10"/>
      <c r="F216" s="10"/>
      <c r="J216" s="10"/>
    </row>
    <row r="217" spans="2:10" x14ac:dyDescent="0.25">
      <c r="B217" s="10"/>
      <c r="C217" s="10"/>
      <c r="D217" s="10"/>
      <c r="F217" s="10"/>
      <c r="J217" s="10"/>
    </row>
    <row r="218" spans="2:10" x14ac:dyDescent="0.25">
      <c r="B218" s="10"/>
      <c r="C218" s="10"/>
      <c r="D218" s="10"/>
      <c r="F218" s="10"/>
      <c r="J218" s="10"/>
    </row>
    <row r="219" spans="2:10" x14ac:dyDescent="0.25">
      <c r="B219" s="10"/>
      <c r="C219" s="10"/>
      <c r="D219" s="10"/>
      <c r="F219" s="10"/>
      <c r="J219" s="10"/>
    </row>
    <row r="220" spans="2:10" x14ac:dyDescent="0.25">
      <c r="B220" s="10"/>
      <c r="C220" s="10"/>
      <c r="D220" s="10"/>
      <c r="F220" s="10"/>
      <c r="J220" s="10"/>
    </row>
    <row r="221" spans="2:10" x14ac:dyDescent="0.25">
      <c r="B221" s="10"/>
      <c r="C221" s="10"/>
      <c r="D221" s="10"/>
      <c r="F221" s="10"/>
      <c r="J221" s="10"/>
    </row>
    <row r="222" spans="2:10" x14ac:dyDescent="0.25">
      <c r="B222" s="10"/>
      <c r="C222" s="10"/>
      <c r="D222" s="10"/>
      <c r="F222" s="10"/>
      <c r="J222" s="10"/>
    </row>
    <row r="223" spans="2:10" x14ac:dyDescent="0.25">
      <c r="B223" s="10"/>
      <c r="C223" s="10"/>
      <c r="D223" s="10"/>
      <c r="F223" s="10"/>
      <c r="J223" s="10"/>
    </row>
    <row r="224" spans="2:10" x14ac:dyDescent="0.25">
      <c r="B224" s="10"/>
      <c r="C224" s="10"/>
      <c r="D224" s="10"/>
      <c r="F224" s="10"/>
      <c r="J224" s="10"/>
    </row>
    <row r="225" spans="2:10" x14ac:dyDescent="0.25">
      <c r="B225" s="10"/>
      <c r="C225" s="10"/>
      <c r="D225" s="10"/>
      <c r="F225" s="10"/>
      <c r="J225" s="10"/>
    </row>
    <row r="226" spans="2:10" x14ac:dyDescent="0.25">
      <c r="B226" s="10"/>
      <c r="C226" s="10"/>
      <c r="D226" s="10"/>
      <c r="F226" s="10"/>
      <c r="J226" s="10"/>
    </row>
    <row r="227" spans="2:10" x14ac:dyDescent="0.25">
      <c r="B227" s="10"/>
      <c r="C227" s="10"/>
      <c r="D227" s="10"/>
      <c r="F227" s="10"/>
      <c r="J227" s="10"/>
    </row>
    <row r="228" spans="2:10" x14ac:dyDescent="0.25">
      <c r="B228" s="10"/>
      <c r="C228" s="10"/>
      <c r="D228" s="10"/>
      <c r="F228" s="10"/>
      <c r="J228" s="10"/>
    </row>
    <row r="229" spans="2:10" x14ac:dyDescent="0.25">
      <c r="B229" s="10"/>
      <c r="C229" s="10"/>
      <c r="D229" s="10"/>
      <c r="F229" s="10"/>
      <c r="J229" s="10"/>
    </row>
    <row r="230" spans="2:10" x14ac:dyDescent="0.25">
      <c r="B230" s="10"/>
      <c r="C230" s="10"/>
      <c r="D230" s="10"/>
      <c r="F230" s="10"/>
      <c r="J230" s="10"/>
    </row>
    <row r="231" spans="2:10" x14ac:dyDescent="0.25">
      <c r="B231" s="10"/>
      <c r="C231" s="10"/>
      <c r="D231" s="10"/>
      <c r="F231" s="10"/>
      <c r="J231" s="10"/>
    </row>
    <row r="232" spans="2:10" x14ac:dyDescent="0.25">
      <c r="B232" s="10"/>
      <c r="C232" s="10"/>
      <c r="D232" s="10"/>
      <c r="F232" s="10"/>
      <c r="J232" s="10"/>
    </row>
    <row r="233" spans="2:10" x14ac:dyDescent="0.25">
      <c r="B233" s="10"/>
      <c r="C233" s="10"/>
      <c r="D233" s="10"/>
      <c r="F233" s="10"/>
      <c r="J233" s="10"/>
    </row>
    <row r="234" spans="2:10" x14ac:dyDescent="0.25">
      <c r="B234" s="10"/>
      <c r="C234" s="10"/>
      <c r="D234" s="10"/>
      <c r="F234" s="10"/>
      <c r="J234" s="10"/>
    </row>
    <row r="235" spans="2:10" x14ac:dyDescent="0.25">
      <c r="B235" s="10"/>
      <c r="C235" s="10"/>
      <c r="D235" s="10"/>
      <c r="F235" s="10"/>
      <c r="J235" s="10"/>
    </row>
    <row r="236" spans="2:10" x14ac:dyDescent="0.25">
      <c r="B236" s="10"/>
      <c r="C236" s="10"/>
      <c r="D236" s="10"/>
      <c r="F236" s="10"/>
      <c r="J236" s="10"/>
    </row>
    <row r="237" spans="2:10" x14ac:dyDescent="0.25">
      <c r="B237" s="10"/>
      <c r="C237" s="10"/>
      <c r="D237" s="10"/>
      <c r="F237" s="10"/>
      <c r="J237" s="10"/>
    </row>
    <row r="238" spans="2:10" x14ac:dyDescent="0.25">
      <c r="B238" s="10"/>
      <c r="C238" s="10"/>
      <c r="D238" s="10"/>
      <c r="F238" s="10"/>
      <c r="J238" s="10"/>
    </row>
    <row r="239" spans="2:10" x14ac:dyDescent="0.25">
      <c r="B239" s="10"/>
      <c r="C239" s="10"/>
      <c r="D239" s="10"/>
      <c r="F239" s="10"/>
      <c r="J239" s="10"/>
    </row>
    <row r="240" spans="2:10" x14ac:dyDescent="0.25">
      <c r="B240" s="10"/>
      <c r="C240" s="10"/>
      <c r="D240" s="10"/>
      <c r="F240" s="10"/>
      <c r="J240" s="10"/>
    </row>
    <row r="241" spans="2:10" x14ac:dyDescent="0.25">
      <c r="B241" s="10"/>
      <c r="C241" s="10"/>
      <c r="D241" s="10"/>
      <c r="F241" s="10"/>
      <c r="J241" s="10"/>
    </row>
    <row r="242" spans="2:10" x14ac:dyDescent="0.25">
      <c r="B242" s="10"/>
      <c r="C242" s="10"/>
      <c r="D242" s="10"/>
      <c r="F242" s="10"/>
      <c r="J242" s="10"/>
    </row>
    <row r="243" spans="2:10" x14ac:dyDescent="0.25">
      <c r="B243" s="10"/>
      <c r="C243" s="10"/>
      <c r="D243" s="10"/>
      <c r="F243" s="10"/>
      <c r="J243" s="10"/>
    </row>
    <row r="244" spans="2:10" x14ac:dyDescent="0.25">
      <c r="B244" s="10"/>
      <c r="C244" s="10"/>
      <c r="D244" s="10"/>
      <c r="F244" s="10"/>
      <c r="J244" s="10"/>
    </row>
    <row r="245" spans="2:10" x14ac:dyDescent="0.25">
      <c r="B245" s="10"/>
      <c r="C245" s="10"/>
      <c r="D245" s="10"/>
      <c r="F245" s="10"/>
      <c r="J245" s="10"/>
    </row>
    <row r="246" spans="2:10" x14ac:dyDescent="0.25">
      <c r="B246" s="10"/>
      <c r="C246" s="10"/>
      <c r="D246" s="10"/>
      <c r="F246" s="10"/>
      <c r="J246" s="10"/>
    </row>
    <row r="247" spans="2:10" x14ac:dyDescent="0.25">
      <c r="B247" s="10"/>
      <c r="C247" s="10"/>
      <c r="D247" s="10"/>
      <c r="F247" s="10"/>
      <c r="J247" s="10"/>
    </row>
    <row r="248" spans="2:10" x14ac:dyDescent="0.25">
      <c r="B248" s="10"/>
      <c r="C248" s="10"/>
      <c r="D248" s="10"/>
      <c r="F248" s="10"/>
      <c r="J248" s="10"/>
    </row>
    <row r="249" spans="2:10" x14ac:dyDescent="0.25">
      <c r="B249" s="10"/>
      <c r="C249" s="10"/>
      <c r="D249" s="10"/>
      <c r="F249" s="10"/>
      <c r="J249" s="10"/>
    </row>
    <row r="250" spans="2:10" x14ac:dyDescent="0.25">
      <c r="B250" s="10"/>
      <c r="C250" s="10"/>
      <c r="D250" s="10"/>
      <c r="F250" s="10"/>
      <c r="J250" s="10"/>
    </row>
    <row r="251" spans="2:10" x14ac:dyDescent="0.25">
      <c r="B251" s="10"/>
      <c r="C251" s="10"/>
      <c r="D251" s="10"/>
      <c r="F251" s="10"/>
      <c r="J251" s="10"/>
    </row>
    <row r="252" spans="2:10" x14ac:dyDescent="0.25">
      <c r="B252" s="10"/>
      <c r="C252" s="10"/>
      <c r="D252" s="10"/>
      <c r="F252" s="10"/>
      <c r="J252" s="10"/>
    </row>
    <row r="253" spans="2:10" x14ac:dyDescent="0.25">
      <c r="B253" s="10"/>
      <c r="C253" s="10"/>
      <c r="D253" s="10"/>
      <c r="F253" s="10"/>
      <c r="J253" s="10"/>
    </row>
    <row r="254" spans="2:10" x14ac:dyDescent="0.25">
      <c r="B254" s="10"/>
      <c r="C254" s="10"/>
      <c r="D254" s="10"/>
      <c r="F254" s="10"/>
      <c r="J254" s="10"/>
    </row>
    <row r="255" spans="2:10" x14ac:dyDescent="0.25">
      <c r="B255" s="10"/>
      <c r="C255" s="10"/>
      <c r="D255" s="10"/>
      <c r="F255" s="10"/>
      <c r="J255" s="10"/>
    </row>
    <row r="256" spans="2:10" x14ac:dyDescent="0.25">
      <c r="B256" s="10"/>
      <c r="C256" s="10"/>
      <c r="D256" s="10"/>
      <c r="J256" s="10"/>
    </row>
    <row r="257" spans="2:10" x14ac:dyDescent="0.25">
      <c r="B257" s="10"/>
      <c r="C257" s="10"/>
      <c r="D257" s="10"/>
      <c r="J257" s="10"/>
    </row>
    <row r="258" spans="2:10" x14ac:dyDescent="0.25">
      <c r="B258" s="10"/>
      <c r="C258" s="10"/>
      <c r="D258" s="10"/>
      <c r="J258" s="10"/>
    </row>
    <row r="259" spans="2:10" x14ac:dyDescent="0.25">
      <c r="B259" s="10"/>
      <c r="C259" s="10"/>
      <c r="D259" s="10"/>
      <c r="J259" s="10"/>
    </row>
    <row r="260" spans="2:10" x14ac:dyDescent="0.25">
      <c r="B260" s="10"/>
      <c r="C260" s="10"/>
      <c r="D260" s="10"/>
      <c r="J260" s="10"/>
    </row>
    <row r="261" spans="2:10" x14ac:dyDescent="0.25">
      <c r="B261" s="10"/>
      <c r="C261" s="10"/>
      <c r="D261" s="10"/>
      <c r="J261" s="10"/>
    </row>
    <row r="262" spans="2:10" x14ac:dyDescent="0.25">
      <c r="J262" s="10"/>
    </row>
    <row r="263" spans="2:10" x14ac:dyDescent="0.25">
      <c r="J263" s="10"/>
    </row>
    <row r="264" spans="2:10" x14ac:dyDescent="0.25">
      <c r="J264" s="10"/>
    </row>
    <row r="265" spans="2:10" x14ac:dyDescent="0.25">
      <c r="J265" s="10"/>
    </row>
  </sheetData>
  <autoFilter ref="A1:L206" xr:uid="{0F4E34B0-4CAB-4564-9F9D-7DC49F477ECA}">
    <sortState xmlns:xlrd2="http://schemas.microsoft.com/office/spreadsheetml/2017/richdata2" ref="A2:L206">
      <sortCondition descending="1" ref="L1:L206"/>
    </sortState>
  </autoFilter>
  <sortState xmlns:xlrd2="http://schemas.microsoft.com/office/spreadsheetml/2017/richdata2" ref="A95:K139">
    <sortCondition ref="F95:F139"/>
  </sortState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BFDC-0625-401E-A4A9-577F83A1A6C4}">
  <dimension ref="A1:H51"/>
  <sheetViews>
    <sheetView workbookViewId="0">
      <selection activeCell="M16" sqref="M16"/>
    </sheetView>
  </sheetViews>
  <sheetFormatPr defaultRowHeight="14.4" x14ac:dyDescent="0.3"/>
  <sheetData>
    <row r="1" spans="1:8" x14ac:dyDescent="0.3">
      <c r="A1" s="21"/>
      <c r="B1" s="22">
        <v>2018</v>
      </c>
      <c r="C1" s="22">
        <v>2019</v>
      </c>
      <c r="D1" s="22">
        <v>2020</v>
      </c>
      <c r="E1" s="22">
        <v>2021</v>
      </c>
      <c r="F1" s="22">
        <v>2022</v>
      </c>
      <c r="G1" s="23">
        <v>2023</v>
      </c>
      <c r="H1" s="23">
        <v>2024</v>
      </c>
    </row>
    <row r="2" spans="1:8" x14ac:dyDescent="0.3">
      <c r="A2" s="24" t="s">
        <v>179</v>
      </c>
      <c r="B2" s="31">
        <v>350.75</v>
      </c>
      <c r="C2" s="31">
        <v>254.25</v>
      </c>
      <c r="D2" s="31">
        <v>230.75</v>
      </c>
      <c r="E2" s="31">
        <v>213.75</v>
      </c>
      <c r="F2" s="31">
        <v>264.25</v>
      </c>
      <c r="G2" s="25">
        <v>162.25</v>
      </c>
      <c r="H2" s="25">
        <v>111.75</v>
      </c>
    </row>
    <row r="3" spans="1:8" x14ac:dyDescent="0.3">
      <c r="A3" s="24" t="s">
        <v>180</v>
      </c>
      <c r="B3" s="31">
        <v>345.63</v>
      </c>
      <c r="C3" s="31">
        <v>331.88</v>
      </c>
      <c r="D3" s="31">
        <v>343.5</v>
      </c>
      <c r="E3" s="31">
        <v>304</v>
      </c>
      <c r="F3" s="31">
        <v>263.75</v>
      </c>
      <c r="G3" s="25">
        <v>333.13</v>
      </c>
      <c r="H3" s="25">
        <v>173.75</v>
      </c>
    </row>
    <row r="4" spans="1:8" x14ac:dyDescent="0.3">
      <c r="A4" s="24" t="s">
        <v>181</v>
      </c>
      <c r="B4" s="31">
        <v>329.31</v>
      </c>
      <c r="C4" s="31">
        <v>340.25</v>
      </c>
      <c r="D4" s="31">
        <v>459.25</v>
      </c>
      <c r="E4" s="31">
        <v>394.5</v>
      </c>
      <c r="F4" s="31">
        <v>452.63</v>
      </c>
      <c r="G4" s="25">
        <v>426.38</v>
      </c>
      <c r="H4" s="25">
        <v>206.13</v>
      </c>
    </row>
    <row r="5" spans="1:8" x14ac:dyDescent="0.3">
      <c r="A5" s="24" t="s">
        <v>182</v>
      </c>
      <c r="B5" s="31">
        <v>307</v>
      </c>
      <c r="C5" s="31">
        <v>359.25</v>
      </c>
      <c r="D5" s="31">
        <v>287</v>
      </c>
      <c r="E5" s="31">
        <v>217.88</v>
      </c>
      <c r="F5" s="31">
        <v>257.5</v>
      </c>
      <c r="G5" s="25">
        <v>284</v>
      </c>
      <c r="H5" s="25">
        <v>212</v>
      </c>
    </row>
    <row r="6" spans="1:8" x14ac:dyDescent="0.3">
      <c r="A6" s="24" t="s">
        <v>183</v>
      </c>
      <c r="B6" s="31">
        <v>224.5</v>
      </c>
      <c r="C6" s="31">
        <v>179.88</v>
      </c>
      <c r="D6" s="31">
        <v>205.75</v>
      </c>
      <c r="E6" s="31">
        <v>189.5</v>
      </c>
      <c r="F6" s="31">
        <v>312.5</v>
      </c>
      <c r="G6" s="25">
        <v>321.13</v>
      </c>
      <c r="H6" s="25">
        <v>250.75</v>
      </c>
    </row>
    <row r="7" spans="1:8" x14ac:dyDescent="0.3">
      <c r="A7" s="24" t="s">
        <v>178</v>
      </c>
      <c r="B7" s="31">
        <v>194.5</v>
      </c>
      <c r="C7" s="31">
        <v>182.38</v>
      </c>
      <c r="D7" s="31">
        <v>162.75</v>
      </c>
      <c r="E7" s="31">
        <v>154.75</v>
      </c>
      <c r="F7" s="31">
        <v>237.75</v>
      </c>
      <c r="G7" s="25">
        <v>308.5</v>
      </c>
      <c r="H7" s="25">
        <v>160.88</v>
      </c>
    </row>
    <row r="8" spans="1:8" x14ac:dyDescent="0.3">
      <c r="A8" s="24" t="s">
        <v>184</v>
      </c>
      <c r="B8" s="31">
        <v>169.63</v>
      </c>
      <c r="C8" s="31">
        <v>184.88</v>
      </c>
      <c r="D8" s="31">
        <v>262</v>
      </c>
      <c r="E8" s="31">
        <v>228.25</v>
      </c>
      <c r="F8" s="31">
        <v>318.25</v>
      </c>
      <c r="G8" s="25">
        <v>304.75</v>
      </c>
      <c r="H8" s="25">
        <v>193.25</v>
      </c>
    </row>
    <row r="9" spans="1:8" x14ac:dyDescent="0.3">
      <c r="A9" s="24" t="s">
        <v>185</v>
      </c>
      <c r="B9" s="31">
        <v>168.25</v>
      </c>
      <c r="C9" s="31">
        <v>175.63</v>
      </c>
      <c r="D9" s="31">
        <v>136.5</v>
      </c>
      <c r="E9" s="31">
        <v>125.75</v>
      </c>
      <c r="F9" s="31">
        <v>177.75</v>
      </c>
      <c r="G9" s="25">
        <v>157.25</v>
      </c>
      <c r="H9" s="25">
        <v>158.75</v>
      </c>
    </row>
    <row r="10" spans="1:8" x14ac:dyDescent="0.3">
      <c r="A10" s="24" t="s">
        <v>186</v>
      </c>
      <c r="B10" s="31">
        <v>158.25</v>
      </c>
      <c r="C10" s="31">
        <v>168.75</v>
      </c>
      <c r="D10" s="1">
        <v>132.5</v>
      </c>
      <c r="E10" s="31">
        <v>168.5</v>
      </c>
      <c r="F10" s="31">
        <v>161.25</v>
      </c>
      <c r="G10" s="25">
        <v>163.25</v>
      </c>
      <c r="H10" s="25">
        <v>107.25</v>
      </c>
    </row>
    <row r="11" spans="1:8" x14ac:dyDescent="0.3">
      <c r="A11" s="24" t="s">
        <v>187</v>
      </c>
      <c r="B11" s="31">
        <v>147.75</v>
      </c>
      <c r="C11" s="1">
        <v>119.25</v>
      </c>
      <c r="D11" s="31">
        <v>144.5</v>
      </c>
      <c r="E11" s="1"/>
      <c r="F11" s="1"/>
      <c r="G11" s="26"/>
      <c r="H11" s="26"/>
    </row>
    <row r="12" spans="1:8" x14ac:dyDescent="0.3">
      <c r="A12" s="24" t="s">
        <v>188</v>
      </c>
      <c r="B12" s="1"/>
      <c r="C12" s="31">
        <v>126.75</v>
      </c>
      <c r="D12" s="1">
        <v>120</v>
      </c>
      <c r="E12" s="1"/>
      <c r="F12" s="1"/>
      <c r="G12" s="26"/>
      <c r="H12" s="26">
        <v>103</v>
      </c>
    </row>
    <row r="13" spans="1:8" x14ac:dyDescent="0.3">
      <c r="A13" s="27" t="s">
        <v>189</v>
      </c>
      <c r="B13" s="28"/>
      <c r="C13" s="28"/>
      <c r="D13" s="29">
        <v>166.5</v>
      </c>
      <c r="E13" s="29">
        <v>189.25</v>
      </c>
      <c r="F13" s="29">
        <v>203</v>
      </c>
      <c r="G13" s="30">
        <v>157.25</v>
      </c>
      <c r="H13" s="30"/>
    </row>
    <row r="14" spans="1:8" x14ac:dyDescent="0.3">
      <c r="A14" s="27" t="s">
        <v>190</v>
      </c>
      <c r="B14" s="1"/>
      <c r="C14" s="1"/>
      <c r="D14" s="1"/>
      <c r="E14" s="1"/>
      <c r="F14" s="1"/>
      <c r="G14" s="1"/>
      <c r="H14" s="25">
        <v>108.88</v>
      </c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/>
      <c r="B22" s="1"/>
      <c r="C22" s="1"/>
      <c r="D22" s="1"/>
      <c r="E22" s="1"/>
      <c r="F22" s="1"/>
      <c r="G22" s="1"/>
      <c r="H22" s="1"/>
    </row>
    <row r="23" spans="1:8" x14ac:dyDescent="0.3">
      <c r="A23" s="1"/>
      <c r="B23" s="1"/>
      <c r="C23" s="1"/>
      <c r="D23" s="1"/>
      <c r="E23" s="1"/>
      <c r="F23" s="1"/>
      <c r="G23" s="1"/>
      <c r="H23" s="1"/>
    </row>
    <row r="24" spans="1:8" x14ac:dyDescent="0.3">
      <c r="A24" s="1"/>
      <c r="B24" s="1"/>
      <c r="C24" s="1"/>
      <c r="D24" s="1"/>
      <c r="E24" s="1"/>
      <c r="F24" s="1"/>
      <c r="G24" s="1"/>
      <c r="H24" s="1"/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/>
      <c r="B26" s="1"/>
      <c r="C26" s="1"/>
      <c r="D26" s="1"/>
      <c r="E26" s="1"/>
      <c r="F26" s="1"/>
      <c r="G26" s="1"/>
      <c r="H26" s="1"/>
    </row>
    <row r="27" spans="1:8" x14ac:dyDescent="0.3">
      <c r="A27" s="1"/>
      <c r="B27" s="1"/>
      <c r="C27" s="1"/>
      <c r="D27" s="1"/>
      <c r="E27" s="1"/>
      <c r="F27" s="1"/>
      <c r="G27" s="1"/>
      <c r="H27" s="1"/>
    </row>
    <row r="28" spans="1:8" x14ac:dyDescent="0.3">
      <c r="A28" s="1"/>
      <c r="B28" s="1"/>
      <c r="C28" s="1"/>
      <c r="D28" s="1"/>
      <c r="E28" s="1"/>
      <c r="F28" s="1"/>
      <c r="G28" s="1"/>
      <c r="H28" s="1"/>
    </row>
    <row r="29" spans="1:8" x14ac:dyDescent="0.3">
      <c r="A29" s="1"/>
      <c r="B29" s="1"/>
      <c r="C29" s="1"/>
      <c r="D29" s="1"/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  <row r="42" spans="1:8" x14ac:dyDescent="0.3">
      <c r="A42" s="1"/>
      <c r="B42" s="1"/>
      <c r="C42" s="1"/>
      <c r="D42" s="1"/>
      <c r="E42" s="1"/>
      <c r="F42" s="1"/>
      <c r="G42" s="1"/>
      <c r="H42" s="1"/>
    </row>
    <row r="43" spans="1:8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"/>
      <c r="B44" s="1"/>
      <c r="C44" s="1"/>
      <c r="D44" s="1"/>
      <c r="E44" s="1"/>
      <c r="F44" s="1"/>
      <c r="G44" s="1"/>
      <c r="H44" s="1"/>
    </row>
    <row r="45" spans="1:8" x14ac:dyDescent="0.3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  <row r="48" spans="1:8" x14ac:dyDescent="0.3">
      <c r="A48" s="1"/>
      <c r="B48" s="1"/>
      <c r="C48" s="1"/>
      <c r="D48" s="1"/>
      <c r="E48" s="1"/>
      <c r="F48" s="1"/>
      <c r="G48" s="1"/>
      <c r="H48" s="1"/>
    </row>
    <row r="49" spans="1:8" x14ac:dyDescent="0.3">
      <c r="A49" s="1"/>
      <c r="B49" s="1"/>
      <c r="C49" s="1"/>
      <c r="D49" s="1"/>
      <c r="E49" s="1"/>
      <c r="F49" s="1"/>
      <c r="G49" s="1"/>
      <c r="H49" s="1"/>
    </row>
    <row r="50" spans="1:8" x14ac:dyDescent="0.3">
      <c r="A50" s="1"/>
      <c r="B50" s="1"/>
      <c r="C50" s="1"/>
      <c r="D50" s="1"/>
      <c r="E50" s="1"/>
      <c r="F50" s="1"/>
      <c r="G50" s="1"/>
      <c r="H50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Gustafsson</dc:creator>
  <cp:lastModifiedBy>Anders Gustafsson</cp:lastModifiedBy>
  <dcterms:created xsi:type="dcterms:W3CDTF">2024-07-25T07:59:10Z</dcterms:created>
  <dcterms:modified xsi:type="dcterms:W3CDTF">2024-10-27T13:43:51Z</dcterms:modified>
</cp:coreProperties>
</file>